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"/>
    </mc:Choice>
  </mc:AlternateContent>
  <bookViews>
    <workbookView xWindow="0" yWindow="30" windowWidth="20490" windowHeight="7530" activeTab="1"/>
  </bookViews>
  <sheets>
    <sheet name="①2025申込書" sheetId="24" r:id="rId1"/>
    <sheet name="②【別紙】参加者一覧表" sheetId="18" r:id="rId2"/>
    <sheet name="リスト" sheetId="12" state="hidden" r:id="rId3"/>
  </sheets>
  <definedNames>
    <definedName name="_xlnm.Print_Area" localSheetId="0">①2025申込書!$A$1:$Z$41</definedName>
    <definedName name="_xlnm.Print_Area" localSheetId="1">②【別紙】参加者一覧表!$A$1:$AJ$106</definedName>
    <definedName name="フルマラソン【42.195km】">リスト!$C$2:$C$10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7" i="18" l="1"/>
  <c r="AT7" i="18" s="1"/>
  <c r="AP7" i="18"/>
  <c r="AQ7" i="18"/>
  <c r="AR7" i="18"/>
  <c r="AS7" i="18"/>
  <c r="AO8" i="18"/>
  <c r="AP8" i="18"/>
  <c r="AQ8" i="18"/>
  <c r="AR8" i="18"/>
  <c r="AS8" i="18"/>
  <c r="AO9" i="18"/>
  <c r="AP9" i="18"/>
  <c r="AQ9" i="18"/>
  <c r="AR9" i="18"/>
  <c r="AS9" i="18"/>
  <c r="AO10" i="18"/>
  <c r="AT10" i="18" s="1"/>
  <c r="AP10" i="18"/>
  <c r="AQ10" i="18"/>
  <c r="AR10" i="18"/>
  <c r="AS10" i="18"/>
  <c r="AO11" i="18"/>
  <c r="AP11" i="18"/>
  <c r="AT11" i="18" s="1"/>
  <c r="AQ11" i="18"/>
  <c r="AR11" i="18"/>
  <c r="AS11" i="18"/>
  <c r="AO12" i="18"/>
  <c r="AP12" i="18"/>
  <c r="AT12" i="18" s="1"/>
  <c r="AQ12" i="18"/>
  <c r="AR12" i="18"/>
  <c r="AS12" i="18"/>
  <c r="AO13" i="18"/>
  <c r="AP13" i="18"/>
  <c r="AQ13" i="18"/>
  <c r="AR13" i="18"/>
  <c r="AS13" i="18"/>
  <c r="AO14" i="18"/>
  <c r="AT14" i="18" s="1"/>
  <c r="AP14" i="18"/>
  <c r="AQ14" i="18"/>
  <c r="AR14" i="18"/>
  <c r="AS14" i="18"/>
  <c r="AO15" i="18"/>
  <c r="AT15" i="18" s="1"/>
  <c r="AP15" i="18"/>
  <c r="AQ15" i="18"/>
  <c r="AR15" i="18"/>
  <c r="AS15" i="18"/>
  <c r="AO16" i="18"/>
  <c r="AP16" i="18"/>
  <c r="AQ16" i="18"/>
  <c r="AR16" i="18"/>
  <c r="AS16" i="18"/>
  <c r="AO17" i="18"/>
  <c r="AP17" i="18"/>
  <c r="AQ17" i="18"/>
  <c r="AR17" i="18"/>
  <c r="AT17" i="18" s="1"/>
  <c r="AS17" i="18"/>
  <c r="AO18" i="18"/>
  <c r="AP18" i="18"/>
  <c r="AQ18" i="18"/>
  <c r="AR18" i="18"/>
  <c r="AS18" i="18"/>
  <c r="AT18" i="18"/>
  <c r="AO19" i="18"/>
  <c r="AT19" i="18" s="1"/>
  <c r="AP19" i="18"/>
  <c r="AQ19" i="18"/>
  <c r="AR19" i="18"/>
  <c r="AS19" i="18"/>
  <c r="AO20" i="18"/>
  <c r="AP20" i="18"/>
  <c r="AT20" i="18" s="1"/>
  <c r="AQ20" i="18"/>
  <c r="AR20" i="18"/>
  <c r="AS20" i="18"/>
  <c r="AO21" i="18"/>
  <c r="AP21" i="18"/>
  <c r="AQ21" i="18"/>
  <c r="AR21" i="18"/>
  <c r="AT21" i="18" s="1"/>
  <c r="AS21" i="18"/>
  <c r="AO22" i="18"/>
  <c r="AT22" i="18" s="1"/>
  <c r="AP22" i="18"/>
  <c r="AQ22" i="18"/>
  <c r="AR22" i="18"/>
  <c r="AS22" i="18"/>
  <c r="AO23" i="18"/>
  <c r="AT23" i="18" s="1"/>
  <c r="AP23" i="18"/>
  <c r="AQ23" i="18"/>
  <c r="AR23" i="18"/>
  <c r="AS23" i="18"/>
  <c r="AO24" i="18"/>
  <c r="AT24" i="18" s="1"/>
  <c r="AP24" i="18"/>
  <c r="AQ24" i="18"/>
  <c r="AR24" i="18"/>
  <c r="AS24" i="18"/>
  <c r="AO25" i="18"/>
  <c r="AP25" i="18"/>
  <c r="AQ25" i="18"/>
  <c r="AR25" i="18"/>
  <c r="AS25" i="18"/>
  <c r="AO26" i="18"/>
  <c r="AP26" i="18"/>
  <c r="AQ26" i="18"/>
  <c r="AR26" i="18"/>
  <c r="AS26" i="18"/>
  <c r="AT26" i="18"/>
  <c r="AO27" i="18"/>
  <c r="AT27" i="18" s="1"/>
  <c r="AP27" i="18"/>
  <c r="AQ27" i="18"/>
  <c r="AR27" i="18"/>
  <c r="AS27" i="18"/>
  <c r="AO28" i="18"/>
  <c r="AT28" i="18" s="1"/>
  <c r="AP28" i="18"/>
  <c r="AQ28" i="18"/>
  <c r="AR28" i="18"/>
  <c r="AS28" i="18"/>
  <c r="AO29" i="18"/>
  <c r="AP29" i="18"/>
  <c r="AQ29" i="18"/>
  <c r="AR29" i="18"/>
  <c r="AT29" i="18" s="1"/>
  <c r="AS29" i="18"/>
  <c r="AO30" i="18"/>
  <c r="AT30" i="18" s="1"/>
  <c r="AP30" i="18"/>
  <c r="AQ30" i="18"/>
  <c r="AR30" i="18"/>
  <c r="AS30" i="18"/>
  <c r="AO31" i="18"/>
  <c r="AT31" i="18" s="1"/>
  <c r="AP31" i="18"/>
  <c r="AQ31" i="18"/>
  <c r="AR31" i="18"/>
  <c r="AS31" i="18"/>
  <c r="AO32" i="18"/>
  <c r="AT32" i="18" s="1"/>
  <c r="AP32" i="18"/>
  <c r="AQ32" i="18"/>
  <c r="AR32" i="18"/>
  <c r="AS32" i="18"/>
  <c r="AO33" i="18"/>
  <c r="AP33" i="18"/>
  <c r="AQ33" i="18"/>
  <c r="AR33" i="18"/>
  <c r="AS33" i="18"/>
  <c r="AO34" i="18"/>
  <c r="AT34" i="18" s="1"/>
  <c r="AP34" i="18"/>
  <c r="AQ34" i="18"/>
  <c r="AR34" i="18"/>
  <c r="AS34" i="18"/>
  <c r="AO35" i="18"/>
  <c r="AP35" i="18"/>
  <c r="AQ35" i="18"/>
  <c r="AR35" i="18"/>
  <c r="AS35" i="18"/>
  <c r="AO36" i="18"/>
  <c r="AP36" i="18"/>
  <c r="AQ36" i="18"/>
  <c r="AR36" i="18"/>
  <c r="AS36" i="18"/>
  <c r="AO37" i="18"/>
  <c r="AP37" i="18"/>
  <c r="AQ37" i="18"/>
  <c r="AR37" i="18"/>
  <c r="AT37" i="18" s="1"/>
  <c r="AS37" i="18"/>
  <c r="AO38" i="18"/>
  <c r="AP38" i="18"/>
  <c r="AQ38" i="18"/>
  <c r="AR38" i="18"/>
  <c r="AS38" i="18"/>
  <c r="AT38" i="18"/>
  <c r="AO39" i="18"/>
  <c r="AT39" i="18" s="1"/>
  <c r="AP39" i="18"/>
  <c r="AQ39" i="18"/>
  <c r="AR39" i="18"/>
  <c r="AS39" i="18"/>
  <c r="AO40" i="18"/>
  <c r="AP40" i="18"/>
  <c r="AT40" i="18" s="1"/>
  <c r="AQ40" i="18"/>
  <c r="AR40" i="18"/>
  <c r="AS40" i="18"/>
  <c r="AO41" i="18"/>
  <c r="AP41" i="18"/>
  <c r="AQ41" i="18"/>
  <c r="AR41" i="18"/>
  <c r="AT41" i="18" s="1"/>
  <c r="AS41" i="18"/>
  <c r="AO42" i="18"/>
  <c r="AT42" i="18" s="1"/>
  <c r="AP42" i="18"/>
  <c r="AQ42" i="18"/>
  <c r="AR42" i="18"/>
  <c r="AS42" i="18"/>
  <c r="AO43" i="18"/>
  <c r="AT43" i="18" s="1"/>
  <c r="AP43" i="18"/>
  <c r="AQ43" i="18"/>
  <c r="AR43" i="18"/>
  <c r="AS43" i="18"/>
  <c r="AO44" i="18"/>
  <c r="AP44" i="18"/>
  <c r="AT44" i="18" s="1"/>
  <c r="AQ44" i="18"/>
  <c r="AR44" i="18"/>
  <c r="AS44" i="18"/>
  <c r="AO45" i="18"/>
  <c r="AP45" i="18"/>
  <c r="AQ45" i="18"/>
  <c r="AR45" i="18"/>
  <c r="AS45" i="18"/>
  <c r="AO46" i="18"/>
  <c r="AP46" i="18"/>
  <c r="AQ46" i="18"/>
  <c r="AR46" i="18"/>
  <c r="AS46" i="18"/>
  <c r="AT46" i="18"/>
  <c r="AO47" i="18"/>
  <c r="AT47" i="18" s="1"/>
  <c r="AP47" i="18"/>
  <c r="AQ47" i="18"/>
  <c r="AR47" i="18"/>
  <c r="AS47" i="18"/>
  <c r="AO48" i="18"/>
  <c r="AT48" i="18" s="1"/>
  <c r="AP48" i="18"/>
  <c r="AQ48" i="18"/>
  <c r="AR48" i="18"/>
  <c r="AS48" i="18"/>
  <c r="AO49" i="18"/>
  <c r="AP49" i="18"/>
  <c r="AQ49" i="18"/>
  <c r="AR49" i="18"/>
  <c r="AT49" i="18" s="1"/>
  <c r="AS49" i="18"/>
  <c r="AO50" i="18"/>
  <c r="AP50" i="18"/>
  <c r="AQ50" i="18"/>
  <c r="AR50" i="18"/>
  <c r="AS50" i="18"/>
  <c r="AT50" i="18"/>
  <c r="AO51" i="18"/>
  <c r="AT51" i="18" s="1"/>
  <c r="AP51" i="18"/>
  <c r="AQ51" i="18"/>
  <c r="AR51" i="18"/>
  <c r="AS51" i="18"/>
  <c r="AO52" i="18"/>
  <c r="AT52" i="18" s="1"/>
  <c r="AP52" i="18"/>
  <c r="AQ52" i="18"/>
  <c r="AR52" i="18"/>
  <c r="AS52" i="18"/>
  <c r="AO53" i="18"/>
  <c r="AP53" i="18"/>
  <c r="AQ53" i="18"/>
  <c r="AR53" i="18"/>
  <c r="AT53" i="18" s="1"/>
  <c r="AS53" i="18"/>
  <c r="AO54" i="18"/>
  <c r="AT54" i="18" s="1"/>
  <c r="AP54" i="18"/>
  <c r="AQ54" i="18"/>
  <c r="AR54" i="18"/>
  <c r="AS54" i="18"/>
  <c r="AO55" i="18"/>
  <c r="AT55" i="18" s="1"/>
  <c r="AP55" i="18"/>
  <c r="AQ55" i="18"/>
  <c r="AR55" i="18"/>
  <c r="AS55" i="18"/>
  <c r="AO56" i="18"/>
  <c r="AP56" i="18"/>
  <c r="AT56" i="18" s="1"/>
  <c r="AQ56" i="18"/>
  <c r="AR56" i="18"/>
  <c r="AS56" i="18"/>
  <c r="AO57" i="18"/>
  <c r="AP57" i="18"/>
  <c r="AQ57" i="18"/>
  <c r="AR57" i="18"/>
  <c r="AS57" i="18"/>
  <c r="AO58" i="18"/>
  <c r="AP58" i="18"/>
  <c r="AQ58" i="18"/>
  <c r="AR58" i="18"/>
  <c r="AS58" i="18"/>
  <c r="AT58" i="18"/>
  <c r="AO59" i="18"/>
  <c r="AP59" i="18"/>
  <c r="AQ59" i="18"/>
  <c r="AR59" i="18"/>
  <c r="AS59" i="18"/>
  <c r="AO60" i="18"/>
  <c r="AP60" i="18"/>
  <c r="AT60" i="18" s="1"/>
  <c r="AQ60" i="18"/>
  <c r="AR60" i="18"/>
  <c r="AS60" i="18"/>
  <c r="AO61" i="18"/>
  <c r="AP61" i="18"/>
  <c r="AQ61" i="18"/>
  <c r="AR61" i="18"/>
  <c r="AT61" i="18" s="1"/>
  <c r="AS61" i="18"/>
  <c r="AO62" i="18"/>
  <c r="AT62" i="18" s="1"/>
  <c r="AP62" i="18"/>
  <c r="AQ62" i="18"/>
  <c r="AR62" i="18"/>
  <c r="AS62" i="18"/>
  <c r="AO63" i="18"/>
  <c r="AP63" i="18"/>
  <c r="AT63" i="18" s="1"/>
  <c r="AQ63" i="18"/>
  <c r="AR63" i="18"/>
  <c r="AS63" i="18"/>
  <c r="AO64" i="18"/>
  <c r="AP64" i="18"/>
  <c r="AQ64" i="18"/>
  <c r="AR64" i="18"/>
  <c r="AS64" i="18"/>
  <c r="AO65" i="18"/>
  <c r="AP65" i="18"/>
  <c r="AQ65" i="18"/>
  <c r="AR65" i="18"/>
  <c r="AS65" i="18"/>
  <c r="AO66" i="18"/>
  <c r="AT66" i="18" s="1"/>
  <c r="AP66" i="18"/>
  <c r="AQ66" i="18"/>
  <c r="AR66" i="18"/>
  <c r="AS66" i="18"/>
  <c r="AO67" i="18"/>
  <c r="AT67" i="18" s="1"/>
  <c r="AP67" i="18"/>
  <c r="AQ67" i="18"/>
  <c r="AR67" i="18"/>
  <c r="AS67" i="18"/>
  <c r="AO68" i="18"/>
  <c r="AP68" i="18"/>
  <c r="AQ68" i="18"/>
  <c r="AR68" i="18"/>
  <c r="AS68" i="18"/>
  <c r="AO69" i="18"/>
  <c r="AP69" i="18"/>
  <c r="AQ69" i="18"/>
  <c r="AR69" i="18"/>
  <c r="AT69" i="18" s="1"/>
  <c r="AS69" i="18"/>
  <c r="AO70" i="18"/>
  <c r="AP70" i="18"/>
  <c r="AQ70" i="18"/>
  <c r="AR70" i="18"/>
  <c r="AS70" i="18"/>
  <c r="AT70" i="18"/>
  <c r="AO71" i="18"/>
  <c r="AT71" i="18" s="1"/>
  <c r="AP71" i="18"/>
  <c r="AQ71" i="18"/>
  <c r="AR71" i="18"/>
  <c r="AS71" i="18"/>
  <c r="AO72" i="18"/>
  <c r="AP72" i="18"/>
  <c r="AT72" i="18" s="1"/>
  <c r="AQ72" i="18"/>
  <c r="AR72" i="18"/>
  <c r="AS72" i="18"/>
  <c r="AO73" i="18"/>
  <c r="AP73" i="18"/>
  <c r="AQ73" i="18"/>
  <c r="AR73" i="18"/>
  <c r="AS73" i="18"/>
  <c r="AO74" i="18"/>
  <c r="AT74" i="18" s="1"/>
  <c r="AP74" i="18"/>
  <c r="AQ74" i="18"/>
  <c r="AR74" i="18"/>
  <c r="AS74" i="18"/>
  <c r="AO75" i="18"/>
  <c r="AT75" i="18" s="1"/>
  <c r="AP75" i="18"/>
  <c r="AQ75" i="18"/>
  <c r="AR75" i="18"/>
  <c r="AS75" i="18"/>
  <c r="AO76" i="18"/>
  <c r="AP76" i="18"/>
  <c r="AT76" i="18" s="1"/>
  <c r="AQ76" i="18"/>
  <c r="AR76" i="18"/>
  <c r="AS76" i="18"/>
  <c r="AO77" i="18"/>
  <c r="AP77" i="18"/>
  <c r="AQ77" i="18"/>
  <c r="AR77" i="18"/>
  <c r="AS77" i="18"/>
  <c r="AO78" i="18"/>
  <c r="AT78" i="18" s="1"/>
  <c r="AP78" i="18"/>
  <c r="AQ78" i="18"/>
  <c r="AR78" i="18"/>
  <c r="AS78" i="18"/>
  <c r="AO79" i="18"/>
  <c r="AT79" i="18" s="1"/>
  <c r="AP79" i="18"/>
  <c r="AQ79" i="18"/>
  <c r="AR79" i="18"/>
  <c r="AS79" i="18"/>
  <c r="AO80" i="18"/>
  <c r="AP80" i="18"/>
  <c r="AT80" i="18" s="1"/>
  <c r="AQ80" i="18"/>
  <c r="AR80" i="18"/>
  <c r="AS80" i="18"/>
  <c r="AO81" i="18"/>
  <c r="AP81" i="18"/>
  <c r="AQ81" i="18"/>
  <c r="AR81" i="18"/>
  <c r="AT81" i="18" s="1"/>
  <c r="AS81" i="18"/>
  <c r="AO82" i="18"/>
  <c r="AP82" i="18"/>
  <c r="AQ82" i="18"/>
  <c r="AR82" i="18"/>
  <c r="AS82" i="18"/>
  <c r="AT82" i="18"/>
  <c r="AO83" i="18"/>
  <c r="AT83" i="18" s="1"/>
  <c r="AP83" i="18"/>
  <c r="AQ83" i="18"/>
  <c r="AR83" i="18"/>
  <c r="AS83" i="18"/>
  <c r="AO84" i="18"/>
  <c r="AP84" i="18"/>
  <c r="AQ84" i="18"/>
  <c r="AR84" i="18"/>
  <c r="AS84" i="18"/>
  <c r="AO85" i="18"/>
  <c r="AP85" i="18"/>
  <c r="AQ85" i="18"/>
  <c r="AR85" i="18"/>
  <c r="AT85" i="18" s="1"/>
  <c r="AS85" i="18"/>
  <c r="AO86" i="18"/>
  <c r="AT86" i="18" s="1"/>
  <c r="AP86" i="18"/>
  <c r="AQ86" i="18"/>
  <c r="AR86" i="18"/>
  <c r="AS86" i="18"/>
  <c r="AO87" i="18"/>
  <c r="AT87" i="18" s="1"/>
  <c r="AP87" i="18"/>
  <c r="AQ87" i="18"/>
  <c r="AR87" i="18"/>
  <c r="AS87" i="18"/>
  <c r="AO88" i="18"/>
  <c r="AT88" i="18" s="1"/>
  <c r="AP88" i="18"/>
  <c r="AQ88" i="18"/>
  <c r="AR88" i="18"/>
  <c r="AS88" i="18"/>
  <c r="AO89" i="18"/>
  <c r="AP89" i="18"/>
  <c r="AQ89" i="18"/>
  <c r="AR89" i="18"/>
  <c r="AS89" i="18"/>
  <c r="AO90" i="18"/>
  <c r="AP90" i="18"/>
  <c r="AQ90" i="18"/>
  <c r="AR90" i="18"/>
  <c r="AS90" i="18"/>
  <c r="AT90" i="18"/>
  <c r="AO91" i="18"/>
  <c r="AT91" i="18" s="1"/>
  <c r="AP91" i="18"/>
  <c r="AQ91" i="18"/>
  <c r="AR91" i="18"/>
  <c r="AS91" i="18"/>
  <c r="AO92" i="18"/>
  <c r="AP92" i="18"/>
  <c r="AT92" i="18" s="1"/>
  <c r="AQ92" i="18"/>
  <c r="AR92" i="18"/>
  <c r="AS92" i="18"/>
  <c r="AO93" i="18"/>
  <c r="AP93" i="18"/>
  <c r="AQ93" i="18"/>
  <c r="AR93" i="18"/>
  <c r="AT93" i="18" s="1"/>
  <c r="AS93" i="18"/>
  <c r="AO94" i="18"/>
  <c r="AT94" i="18" s="1"/>
  <c r="AP94" i="18"/>
  <c r="AQ94" i="18"/>
  <c r="AR94" i="18"/>
  <c r="AS94" i="18"/>
  <c r="AO95" i="18"/>
  <c r="AT95" i="18" s="1"/>
  <c r="AP95" i="18"/>
  <c r="AQ95" i="18"/>
  <c r="AR95" i="18"/>
  <c r="AS95" i="18"/>
  <c r="AO96" i="18"/>
  <c r="AT96" i="18" s="1"/>
  <c r="AP96" i="18"/>
  <c r="AQ96" i="18"/>
  <c r="AR96" i="18"/>
  <c r="AS96" i="18"/>
  <c r="AO97" i="18"/>
  <c r="AP97" i="18"/>
  <c r="AQ97" i="18"/>
  <c r="AR97" i="18"/>
  <c r="AS97" i="18"/>
  <c r="AO98" i="18"/>
  <c r="AT98" i="18" s="1"/>
  <c r="AP98" i="18"/>
  <c r="AQ98" i="18"/>
  <c r="AR98" i="18"/>
  <c r="AS98" i="18"/>
  <c r="AO99" i="18"/>
  <c r="AT99" i="18" s="1"/>
  <c r="AP99" i="18"/>
  <c r="AQ99" i="18"/>
  <c r="AR99" i="18"/>
  <c r="AS99" i="18"/>
  <c r="AO100" i="18"/>
  <c r="AP100" i="18"/>
  <c r="AQ100" i="18"/>
  <c r="AR100" i="18"/>
  <c r="AS100" i="18"/>
  <c r="AO101" i="18"/>
  <c r="AP101" i="18"/>
  <c r="AQ101" i="18"/>
  <c r="AR101" i="18"/>
  <c r="AT101" i="18" s="1"/>
  <c r="AS101" i="18"/>
  <c r="AO102" i="18"/>
  <c r="AP102" i="18"/>
  <c r="AQ102" i="18"/>
  <c r="AR102" i="18"/>
  <c r="AS102" i="18"/>
  <c r="AT102" i="18"/>
  <c r="AO103" i="18"/>
  <c r="AT103" i="18" s="1"/>
  <c r="AP103" i="18"/>
  <c r="AQ103" i="18"/>
  <c r="AR103" i="18"/>
  <c r="AS103" i="18"/>
  <c r="AO104" i="18"/>
  <c r="AP104" i="18"/>
  <c r="AT104" i="18" s="1"/>
  <c r="AQ104" i="18"/>
  <c r="AR104" i="18"/>
  <c r="AS104" i="18"/>
  <c r="AO105" i="18"/>
  <c r="AP105" i="18"/>
  <c r="AQ105" i="18"/>
  <c r="AR105" i="18"/>
  <c r="AT105" i="18" s="1"/>
  <c r="AS105" i="18"/>
  <c r="AO106" i="18"/>
  <c r="AT106" i="18" s="1"/>
  <c r="AP106" i="18"/>
  <c r="AQ106" i="18"/>
  <c r="AR106" i="18"/>
  <c r="AS106" i="18"/>
  <c r="AO6" i="18"/>
  <c r="AS6" i="18"/>
  <c r="AR6" i="18"/>
  <c r="AQ6" i="18"/>
  <c r="AP6" i="18"/>
  <c r="AT9" i="18" l="1"/>
  <c r="AT84" i="18"/>
  <c r="AT73" i="18"/>
  <c r="AT64" i="18"/>
  <c r="AT35" i="18"/>
  <c r="AT65" i="18"/>
  <c r="AT33" i="18"/>
  <c r="AT77" i="18"/>
  <c r="AT59" i="18"/>
  <c r="AT45" i="18"/>
  <c r="AT13" i="18"/>
  <c r="AT97" i="18"/>
  <c r="AT100" i="18"/>
  <c r="AT89" i="18"/>
  <c r="AT68" i="18"/>
  <c r="AT57" i="18"/>
  <c r="AT36" i="18"/>
  <c r="AT25" i="18"/>
  <c r="AT16" i="18"/>
  <c r="AT8" i="18"/>
  <c r="AT2" i="18" s="1"/>
  <c r="AT6" i="18"/>
  <c r="J7" i="18"/>
  <c r="J9" i="18"/>
  <c r="J6" i="18"/>
  <c r="J10" i="18" l="1"/>
  <c r="J11" i="18"/>
  <c r="J12" i="18"/>
  <c r="J13" i="18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45" i="18"/>
  <c r="J46" i="18"/>
  <c r="J47" i="18"/>
  <c r="J48" i="18"/>
  <c r="J49" i="18"/>
  <c r="J50" i="18"/>
  <c r="J51" i="18"/>
  <c r="J52" i="18"/>
  <c r="J53" i="18"/>
  <c r="J54" i="18"/>
  <c r="J55" i="18"/>
  <c r="J56" i="18"/>
  <c r="J57" i="18"/>
  <c r="J58" i="18"/>
  <c r="J59" i="18"/>
  <c r="J60" i="18"/>
  <c r="J61" i="18"/>
  <c r="J62" i="18"/>
  <c r="J63" i="18"/>
  <c r="J64" i="18"/>
  <c r="J65" i="18"/>
  <c r="J66" i="18"/>
  <c r="J67" i="18"/>
  <c r="J68" i="18"/>
  <c r="J69" i="18"/>
  <c r="J70" i="18"/>
  <c r="J71" i="18"/>
  <c r="J72" i="18"/>
  <c r="J73" i="18"/>
  <c r="J74" i="18"/>
  <c r="J75" i="18"/>
  <c r="J76" i="18"/>
  <c r="J77" i="18"/>
  <c r="J78" i="18"/>
  <c r="J79" i="18"/>
  <c r="J80" i="18"/>
  <c r="J81" i="18"/>
  <c r="J82" i="18"/>
  <c r="J83" i="18"/>
  <c r="J84" i="18"/>
  <c r="J85" i="18"/>
  <c r="J86" i="18"/>
  <c r="J87" i="18"/>
  <c r="J88" i="18"/>
  <c r="J89" i="18"/>
  <c r="J90" i="18"/>
  <c r="J91" i="18"/>
  <c r="J92" i="18"/>
  <c r="J93" i="18"/>
  <c r="J94" i="18"/>
  <c r="J95" i="18"/>
  <c r="J96" i="18"/>
  <c r="J97" i="18"/>
  <c r="J98" i="18"/>
  <c r="J99" i="18"/>
  <c r="J100" i="18"/>
  <c r="J101" i="18"/>
  <c r="J102" i="18"/>
  <c r="J103" i="18"/>
  <c r="J104" i="18"/>
  <c r="J105" i="18"/>
  <c r="J106" i="18"/>
</calcChain>
</file>

<file path=xl/comments1.xml><?xml version="1.0" encoding="utf-8"?>
<comments xmlns="http://schemas.openxmlformats.org/spreadsheetml/2006/main">
  <authors>
    <author>admin</author>
  </authors>
  <commentList>
    <comment ref="C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出走権を保有している協賛企業名を入力してください。
</t>
        </r>
      </text>
    </comment>
    <comment ref="D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出走者本人の氏名を入力してください。
</t>
        </r>
      </text>
    </comment>
    <comment ref="M4" authorId="0" shapeId="0">
      <text>
        <r>
          <rPr>
            <sz val="9"/>
            <color indexed="81"/>
            <rFont val="MS P ゴシック"/>
            <family val="3"/>
            <charset val="128"/>
          </rPr>
          <t>大会当日の緊急連絡先（本人以外）を入力してください。</t>
        </r>
      </text>
    </comment>
    <comment ref="R4" authorId="0" shapeId="0">
      <text>
        <r>
          <rPr>
            <sz val="9"/>
            <color indexed="81"/>
            <rFont val="MS P ゴシック"/>
            <family val="3"/>
            <charset val="128"/>
          </rPr>
          <t>予想タイムを入力してください。
※必ず実力に見合ったタイムを入力してください。</t>
        </r>
      </text>
    </comment>
    <comment ref="S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過去5年間のフルマラソンのベストタイムを入力してください。
※ベストタイムが無い場合は入力不要。
※申告ベストタイム等を参考に、スタートブロックの振り分け及びビブス(ナンバーカード)の割り振りをします。
</t>
        </r>
      </text>
    </comment>
    <comment ref="U4" authorId="0" shapeId="0">
      <text>
        <r>
          <rPr>
            <sz val="9"/>
            <color indexed="81"/>
            <rFont val="MS P ゴシック"/>
            <family val="3"/>
            <charset val="128"/>
          </rPr>
          <t>駐車場利用をご希望の方には無料駐車場を準備いたします。
ただし、数に限りがございますので、</t>
        </r>
        <r>
          <rPr>
            <u/>
            <sz val="9"/>
            <color indexed="81"/>
            <rFont val="MS P ゴシック"/>
            <family val="3"/>
            <charset val="128"/>
          </rPr>
          <t>可能な限り乗り合わせまたは公共交通機関をご利用ください</t>
        </r>
        <r>
          <rPr>
            <sz val="9"/>
            <color indexed="81"/>
            <rFont val="MS P ゴシック"/>
            <family val="3"/>
            <charset val="128"/>
          </rPr>
          <t>（松阪駅より無料シャトルバスを運行予定です）。</t>
        </r>
      </text>
    </comment>
    <comment ref="X4" authorId="0" shapeId="0">
      <text>
        <r>
          <rPr>
            <sz val="9"/>
            <color indexed="81"/>
            <rFont val="MS P ゴシック"/>
            <family val="3"/>
            <charset val="128"/>
          </rPr>
          <t>大会の約1か月前に、事前送付物（ナンバーカード、計測チップ、大会プログラム等）を大会事務局より送付します。
送付先希望住所を入力してください。
※企業様宛に一括納品することも可能です。</t>
        </r>
      </text>
    </comment>
    <comment ref="AC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15文字以内でご自由に入力してください（希望者のみ）。
大会プログラムにチーム名が掲載されます。
※陸連登録者は登録団体名以外は不可
</t>
        </r>
      </text>
    </comment>
    <comment ref="AD4" authorId="0" shapeId="0">
      <text>
        <r>
          <rPr>
            <sz val="9"/>
            <color indexed="81"/>
            <rFont val="MS P ゴシック"/>
            <family val="3"/>
            <charset val="128"/>
          </rPr>
          <t>2023年度日本陸上競技連盟登録競技者は必ず入力してください。
※記入漏れがありますと、日本陸上競技連盟の公認記録となりませんので、正確な情報を入力してください。</t>
        </r>
      </text>
    </comment>
  </commentList>
</comments>
</file>

<file path=xl/sharedStrings.xml><?xml version="1.0" encoding="utf-8"?>
<sst xmlns="http://schemas.openxmlformats.org/spreadsheetml/2006/main" count="201" uniqueCount="185">
  <si>
    <t>申込日</t>
    <rPh sb="0" eb="1">
      <t>モウ</t>
    </rPh>
    <rPh sb="1" eb="2">
      <t>コ</t>
    </rPh>
    <rPh sb="2" eb="3">
      <t>ビ</t>
    </rPh>
    <phoneticPr fontId="1"/>
  </si>
  <si>
    <t>陸連登録番号</t>
    <rPh sb="4" eb="6">
      <t>バンゴウ</t>
    </rPh>
    <phoneticPr fontId="4"/>
  </si>
  <si>
    <t>Sサイズ</t>
    <phoneticPr fontId="1"/>
  </si>
  <si>
    <t>Mサイズ</t>
    <phoneticPr fontId="1"/>
  </si>
  <si>
    <t>Lサイズ</t>
    <phoneticPr fontId="1"/>
  </si>
  <si>
    <t>選択</t>
    <rPh sb="0" eb="2">
      <t>センタク</t>
    </rPh>
    <phoneticPr fontId="1"/>
  </si>
  <si>
    <t>自動計算</t>
    <rPh sb="0" eb="2">
      <t>ジドウ</t>
    </rPh>
    <rPh sb="2" eb="4">
      <t>ケイサン</t>
    </rPh>
    <phoneticPr fontId="1"/>
  </si>
  <si>
    <t>半角99:99:99形式で入力</t>
    <rPh sb="0" eb="2">
      <t>ハンカク</t>
    </rPh>
    <rPh sb="10" eb="12">
      <t>ケイシキ</t>
    </rPh>
    <rPh sb="13" eb="15">
      <t>ニュウリョク</t>
    </rPh>
    <phoneticPr fontId="1"/>
  </si>
  <si>
    <t>マンション名・様方など</t>
    <rPh sb="5" eb="6">
      <t>メイ</t>
    </rPh>
    <rPh sb="7" eb="8">
      <t>サマ</t>
    </rPh>
    <rPh sb="8" eb="9">
      <t>カタ</t>
    </rPh>
    <phoneticPr fontId="1"/>
  </si>
  <si>
    <t>太郎</t>
    <rPh sb="0" eb="2">
      <t>タロウ</t>
    </rPh>
    <phoneticPr fontId="1"/>
  </si>
  <si>
    <t>タロウ</t>
    <phoneticPr fontId="1"/>
  </si>
  <si>
    <t>男</t>
  </si>
  <si>
    <t>NO</t>
    <phoneticPr fontId="1"/>
  </si>
  <si>
    <t>市区町村＋番地</t>
    <rPh sb="0" eb="2">
      <t>シク</t>
    </rPh>
    <rPh sb="2" eb="4">
      <t>チョウソン</t>
    </rPh>
    <rPh sb="5" eb="7">
      <t>バンチ</t>
    </rPh>
    <phoneticPr fontId="1"/>
  </si>
  <si>
    <t>三重県</t>
    <rPh sb="0" eb="3">
      <t>ミエケン</t>
    </rPh>
    <phoneticPr fontId="1"/>
  </si>
  <si>
    <t>三重　二郎</t>
    <rPh sb="0" eb="2">
      <t>ミエ</t>
    </rPh>
    <rPh sb="3" eb="5">
      <t>ジロウ</t>
    </rPh>
    <phoneticPr fontId="1"/>
  </si>
  <si>
    <t>515-0823</t>
    <phoneticPr fontId="1"/>
  </si>
  <si>
    <t>車（運転）</t>
    <rPh sb="0" eb="1">
      <t>クルマ</t>
    </rPh>
    <rPh sb="2" eb="4">
      <t>ウンテン</t>
    </rPh>
    <phoneticPr fontId="1"/>
  </si>
  <si>
    <t>車（同乗）</t>
    <rPh sb="0" eb="1">
      <t>クルマ</t>
    </rPh>
    <rPh sb="2" eb="4">
      <t>ドウジョウ</t>
    </rPh>
    <phoneticPr fontId="1"/>
  </si>
  <si>
    <t>電車</t>
    <rPh sb="0" eb="2">
      <t>デンシャ</t>
    </rPh>
    <phoneticPr fontId="1"/>
  </si>
  <si>
    <t>バス</t>
    <phoneticPr fontId="1"/>
  </si>
  <si>
    <t>徒歩</t>
    <rPh sb="0" eb="2">
      <t>トホ</t>
    </rPh>
    <phoneticPr fontId="1"/>
  </si>
  <si>
    <t>自転車・バイク</t>
    <rPh sb="0" eb="3">
      <t>ジテンシャ</t>
    </rPh>
    <phoneticPr fontId="1"/>
  </si>
  <si>
    <t>駐車場希望</t>
    <rPh sb="0" eb="2">
      <t>チュウシャ</t>
    </rPh>
    <rPh sb="2" eb="3">
      <t>ジョウ</t>
    </rPh>
    <rPh sb="3" eb="5">
      <t>キボウ</t>
    </rPh>
    <phoneticPr fontId="1"/>
  </si>
  <si>
    <t>駐車場希望しない</t>
    <rPh sb="0" eb="2">
      <t>チュウシャ</t>
    </rPh>
    <rPh sb="2" eb="3">
      <t>ジョウ</t>
    </rPh>
    <rPh sb="3" eb="5">
      <t>キボウ</t>
    </rPh>
    <phoneticPr fontId="1"/>
  </si>
  <si>
    <t>フルマラソン【42.195km】</t>
  </si>
  <si>
    <t>松阪</t>
    <rPh sb="0" eb="2">
      <t>マツサカ</t>
    </rPh>
    <phoneticPr fontId="1"/>
  </si>
  <si>
    <t>松阪　花子</t>
    <rPh sb="0" eb="2">
      <t>マツサカ</t>
    </rPh>
    <rPh sb="3" eb="5">
      <t>ハナコ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</si>
  <si>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</si>
  <si>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</si>
  <si>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父</t>
    <rPh sb="0" eb="1">
      <t>チチ</t>
    </rPh>
    <phoneticPr fontId="1"/>
  </si>
  <si>
    <t>年/月/日</t>
    <rPh sb="0" eb="1">
      <t>ネン</t>
    </rPh>
    <rPh sb="2" eb="3">
      <t>ツキ</t>
    </rPh>
    <rPh sb="4" eb="5">
      <t>ヒ</t>
    </rPh>
    <phoneticPr fontId="1"/>
  </si>
  <si>
    <t>都道府県名</t>
  </si>
  <si>
    <t>松阪市殿町1315番地3</t>
    <rPh sb="0" eb="2">
      <t>マツサカ</t>
    </rPh>
    <rPh sb="2" eb="3">
      <t>シ</t>
    </rPh>
    <rPh sb="3" eb="4">
      <t>トノ</t>
    </rPh>
    <rPh sb="9" eb="11">
      <t>バンチ</t>
    </rPh>
    <phoneticPr fontId="1"/>
  </si>
  <si>
    <t>〇〇マンション101号室</t>
    <rPh sb="10" eb="12">
      <t>ゴウシツ</t>
    </rPh>
    <phoneticPr fontId="1"/>
  </si>
  <si>
    <t>セイ</t>
    <phoneticPr fontId="1"/>
  </si>
  <si>
    <t>メイ</t>
    <phoneticPr fontId="1"/>
  </si>
  <si>
    <t>郵便番号</t>
    <phoneticPr fontId="1"/>
  </si>
  <si>
    <t>①</t>
    <phoneticPr fontId="1"/>
  </si>
  <si>
    <t>②</t>
    <phoneticPr fontId="1"/>
  </si>
  <si>
    <t>③</t>
    <phoneticPr fontId="1"/>
  </si>
  <si>
    <t>マツサカ</t>
    <phoneticPr fontId="1"/>
  </si>
  <si>
    <t>入力例</t>
    <rPh sb="0" eb="2">
      <t>ニュウリョク</t>
    </rPh>
    <rPh sb="2" eb="3">
      <t>レイ</t>
    </rPh>
    <phoneticPr fontId="1"/>
  </si>
  <si>
    <t>備考（特記事項）</t>
    <rPh sb="0" eb="2">
      <t>ビコウ</t>
    </rPh>
    <rPh sb="3" eb="5">
      <t>トッキ</t>
    </rPh>
    <rPh sb="5" eb="7">
      <t>ジコウ</t>
    </rPh>
    <phoneticPr fontId="4"/>
  </si>
  <si>
    <t>XSサイズ</t>
    <phoneticPr fontId="1"/>
  </si>
  <si>
    <t>TEL</t>
    <phoneticPr fontId="1"/>
  </si>
  <si>
    <t>氏名</t>
    <rPh sb="0" eb="2">
      <t>シメイ</t>
    </rPh>
    <phoneticPr fontId="1"/>
  </si>
  <si>
    <t>続柄</t>
    <rPh sb="0" eb="2">
      <t>ゾクガラ</t>
    </rPh>
    <phoneticPr fontId="1"/>
  </si>
  <si>
    <t>伴走者の有無</t>
    <rPh sb="0" eb="2">
      <t>バンソウ</t>
    </rPh>
    <rPh sb="2" eb="3">
      <t>シャ</t>
    </rPh>
    <rPh sb="4" eb="6">
      <t>ウム</t>
    </rPh>
    <phoneticPr fontId="4"/>
  </si>
  <si>
    <t>伴走者氏名漢字</t>
    <rPh sb="5" eb="7">
      <t>カンジ</t>
    </rPh>
    <phoneticPr fontId="1"/>
  </si>
  <si>
    <t>陸連登録陸協名</t>
  </si>
  <si>
    <t>資格なし。または協力不可</t>
    <rPh sb="0" eb="2">
      <t>シカク</t>
    </rPh>
    <rPh sb="8" eb="10">
      <t>キョウリョク</t>
    </rPh>
    <rPh sb="10" eb="12">
      <t>フカ</t>
    </rPh>
    <phoneticPr fontId="1"/>
  </si>
  <si>
    <t>協力する（医師資格あり）</t>
    <rPh sb="0" eb="2">
      <t>キョウリョク</t>
    </rPh>
    <rPh sb="5" eb="7">
      <t>イシ</t>
    </rPh>
    <rPh sb="7" eb="9">
      <t>シカク</t>
    </rPh>
    <phoneticPr fontId="1"/>
  </si>
  <si>
    <t>協力する（看護師資格あり）</t>
    <rPh sb="0" eb="2">
      <t>キョウリョク</t>
    </rPh>
    <rPh sb="5" eb="8">
      <t>カンゴシ</t>
    </rPh>
    <rPh sb="8" eb="10">
      <t>シカク</t>
    </rPh>
    <phoneticPr fontId="1"/>
  </si>
  <si>
    <t>協力する（准看護師資格あり）</t>
    <rPh sb="0" eb="2">
      <t>キョウリョク</t>
    </rPh>
    <rPh sb="5" eb="6">
      <t>ジュン</t>
    </rPh>
    <rPh sb="6" eb="9">
      <t>カンゴシ</t>
    </rPh>
    <rPh sb="9" eb="11">
      <t>シカク</t>
    </rPh>
    <phoneticPr fontId="1"/>
  </si>
  <si>
    <t>協力する（救急救命士資格あり）</t>
    <rPh sb="0" eb="2">
      <t>キョウリョク</t>
    </rPh>
    <rPh sb="5" eb="7">
      <t>キュウキュウ</t>
    </rPh>
    <rPh sb="7" eb="10">
      <t>キュウメイシ</t>
    </rPh>
    <rPh sb="10" eb="12">
      <t>シカク</t>
    </rPh>
    <phoneticPr fontId="1"/>
  </si>
  <si>
    <t>協力する（救急Ⅰ課程修了者資格あり）</t>
    <rPh sb="0" eb="2">
      <t>キョウリョク</t>
    </rPh>
    <rPh sb="5" eb="7">
      <t>キュウキュウ</t>
    </rPh>
    <rPh sb="8" eb="10">
      <t>カテイ</t>
    </rPh>
    <rPh sb="10" eb="13">
      <t>シュウリョウシャ</t>
    </rPh>
    <rPh sb="13" eb="15">
      <t>シカク</t>
    </rPh>
    <phoneticPr fontId="1"/>
  </si>
  <si>
    <t>協力する（救急標準課程修了者資格あり）</t>
    <rPh sb="0" eb="2">
      <t>キョウリョク</t>
    </rPh>
    <rPh sb="5" eb="7">
      <t>キュウキュウ</t>
    </rPh>
    <rPh sb="7" eb="9">
      <t>ヒョウジュン</t>
    </rPh>
    <rPh sb="9" eb="11">
      <t>カテイ</t>
    </rPh>
    <rPh sb="11" eb="14">
      <t>シュウリョウシャ</t>
    </rPh>
    <rPh sb="14" eb="16">
      <t>シカク</t>
    </rPh>
    <phoneticPr fontId="1"/>
  </si>
  <si>
    <t>松阪市内に在住</t>
    <rPh sb="0" eb="2">
      <t>マツサカ</t>
    </rPh>
    <rPh sb="2" eb="4">
      <t>シナイ</t>
    </rPh>
    <rPh sb="5" eb="7">
      <t>ザイジュウ</t>
    </rPh>
    <phoneticPr fontId="1"/>
  </si>
  <si>
    <t>松阪市内に宿泊</t>
    <rPh sb="0" eb="4">
      <t>マツサカシナイ</t>
    </rPh>
    <rPh sb="5" eb="7">
      <t>シュクハク</t>
    </rPh>
    <phoneticPr fontId="1"/>
  </si>
  <si>
    <t>松阪市外に宿泊</t>
    <rPh sb="0" eb="3">
      <t>マツサカシ</t>
    </rPh>
    <rPh sb="3" eb="4">
      <t>ソト</t>
    </rPh>
    <rPh sb="5" eb="7">
      <t>シュクハク</t>
    </rPh>
    <phoneticPr fontId="1"/>
  </si>
  <si>
    <t>日帰り</t>
    <rPh sb="0" eb="2">
      <t>ヒガエ</t>
    </rPh>
    <phoneticPr fontId="1"/>
  </si>
  <si>
    <t>発行を希望しない</t>
    <rPh sb="0" eb="2">
      <t>ハッコウ</t>
    </rPh>
    <rPh sb="3" eb="5">
      <t>キボウ</t>
    </rPh>
    <phoneticPr fontId="1"/>
  </si>
  <si>
    <t>企業</t>
    <rPh sb="0" eb="2">
      <t>キギョウ</t>
    </rPh>
    <phoneticPr fontId="1"/>
  </si>
  <si>
    <t>その他</t>
    <rPh sb="2" eb="3">
      <t>タ</t>
    </rPh>
    <phoneticPr fontId="1"/>
  </si>
  <si>
    <t>チーム名（希望者のみ）</t>
    <rPh sb="3" eb="4">
      <t>メイ</t>
    </rPh>
    <rPh sb="5" eb="8">
      <t>キボウシャ</t>
    </rPh>
    <phoneticPr fontId="4"/>
  </si>
  <si>
    <t>15文字まで</t>
    <rPh sb="2" eb="4">
      <t>モジ</t>
    </rPh>
    <phoneticPr fontId="1"/>
  </si>
  <si>
    <t>みえ松阪RC</t>
    <rPh sb="2" eb="4">
      <t>マツサカ</t>
    </rPh>
    <phoneticPr fontId="1"/>
  </si>
  <si>
    <r>
      <rPr>
        <b/>
        <sz val="11"/>
        <color rgb="FFFF0000"/>
        <rFont val="ＭＳ Ｐゴシック"/>
        <family val="3"/>
        <charset val="128"/>
      </rPr>
      <t>★</t>
    </r>
    <r>
      <rPr>
        <b/>
        <sz val="11"/>
        <rFont val="ＭＳ Ｐゴシック"/>
        <family val="3"/>
        <charset val="128"/>
      </rPr>
      <t>協賛企業名</t>
    </r>
    <rPh sb="3" eb="5">
      <t>キギョウ</t>
    </rPh>
    <phoneticPr fontId="1"/>
  </si>
  <si>
    <r>
      <rPr>
        <b/>
        <sz val="11"/>
        <color rgb="FFFF0000"/>
        <rFont val="ＭＳ Ｐゴシック"/>
        <family val="3"/>
        <charset val="128"/>
      </rPr>
      <t>★</t>
    </r>
    <r>
      <rPr>
        <b/>
        <sz val="11"/>
        <rFont val="ＭＳ Ｐゴシック"/>
        <family val="3"/>
        <charset val="128"/>
      </rPr>
      <t>本人氏名漢字</t>
    </r>
    <rPh sb="1" eb="3">
      <t>ホンニン</t>
    </rPh>
    <phoneticPr fontId="1"/>
  </si>
  <si>
    <r>
      <rPr>
        <b/>
        <sz val="11"/>
        <color rgb="FFFF0000"/>
        <rFont val="ＭＳ Ｐゴシック"/>
        <family val="3"/>
        <charset val="128"/>
      </rPr>
      <t>★</t>
    </r>
    <r>
      <rPr>
        <b/>
        <sz val="11"/>
        <rFont val="ＭＳ Ｐゴシック"/>
        <family val="3"/>
        <charset val="128"/>
      </rPr>
      <t>本人氏名カナ</t>
    </r>
    <rPh sb="1" eb="3">
      <t>ホンニン</t>
    </rPh>
    <rPh sb="3" eb="5">
      <t>シメイ</t>
    </rPh>
    <phoneticPr fontId="1"/>
  </si>
  <si>
    <r>
      <rPr>
        <b/>
        <sz val="11"/>
        <color rgb="FFFF0000"/>
        <rFont val="ＭＳ Ｐゴシック"/>
        <family val="3"/>
        <charset val="128"/>
      </rPr>
      <t>★</t>
    </r>
    <r>
      <rPr>
        <b/>
        <sz val="11"/>
        <rFont val="ＭＳ Ｐゴシック"/>
        <family val="3"/>
        <charset val="128"/>
      </rPr>
      <t>性別</t>
    </r>
    <phoneticPr fontId="1"/>
  </si>
  <si>
    <r>
      <rPr>
        <b/>
        <sz val="11"/>
        <color rgb="FFFF0000"/>
        <rFont val="ＭＳ Ｐゴシック"/>
        <family val="3"/>
        <charset val="128"/>
      </rPr>
      <t>★</t>
    </r>
    <r>
      <rPr>
        <b/>
        <sz val="11"/>
        <rFont val="ＭＳ Ｐゴシック"/>
        <family val="3"/>
        <charset val="128"/>
      </rPr>
      <t>西暦生年月日</t>
    </r>
    <phoneticPr fontId="4"/>
  </si>
  <si>
    <r>
      <rPr>
        <b/>
        <sz val="11"/>
        <color rgb="FFFF0000"/>
        <rFont val="ＭＳ Ｐゴシック"/>
        <family val="3"/>
        <charset val="128"/>
      </rPr>
      <t>★</t>
    </r>
    <r>
      <rPr>
        <b/>
        <sz val="11"/>
        <rFont val="ＭＳ Ｐゴシック"/>
        <family val="3"/>
        <charset val="128"/>
      </rPr>
      <t>緊急連絡先【本人以外】</t>
    </r>
    <rPh sb="1" eb="3">
      <t>キンキュウ</t>
    </rPh>
    <rPh sb="3" eb="6">
      <t>レンラクサキ</t>
    </rPh>
    <rPh sb="7" eb="9">
      <t>ホンニン</t>
    </rPh>
    <rPh sb="9" eb="11">
      <t>イガイ</t>
    </rPh>
    <phoneticPr fontId="1"/>
  </si>
  <si>
    <r>
      <rPr>
        <b/>
        <sz val="11"/>
        <color rgb="FFFF0000"/>
        <rFont val="ＭＳ Ｐゴシック"/>
        <family val="3"/>
        <charset val="128"/>
      </rPr>
      <t>★</t>
    </r>
    <r>
      <rPr>
        <b/>
        <sz val="11"/>
        <rFont val="ＭＳ Ｐゴシック"/>
        <family val="3"/>
        <charset val="128"/>
      </rPr>
      <t>予想タイム</t>
    </r>
    <rPh sb="1" eb="3">
      <t>ヨソウ</t>
    </rPh>
    <phoneticPr fontId="4"/>
  </si>
  <si>
    <r>
      <t>★</t>
    </r>
    <r>
      <rPr>
        <b/>
        <sz val="11"/>
        <rFont val="ＭＳ Ｐゴシック"/>
        <family val="3"/>
        <charset val="128"/>
      </rPr>
      <t>交通手段</t>
    </r>
    <rPh sb="1" eb="3">
      <t>コウツウ</t>
    </rPh>
    <rPh sb="3" eb="5">
      <t>シュダン</t>
    </rPh>
    <phoneticPr fontId="1"/>
  </si>
  <si>
    <r>
      <rPr>
        <b/>
        <sz val="11"/>
        <color rgb="FFFF0000"/>
        <rFont val="ＭＳ Ｐゴシック"/>
        <family val="3"/>
        <charset val="128"/>
      </rPr>
      <t>★</t>
    </r>
    <r>
      <rPr>
        <b/>
        <sz val="11"/>
        <rFont val="ＭＳ Ｐゴシック"/>
        <family val="3"/>
        <charset val="128"/>
      </rPr>
      <t>駐車場利用</t>
    </r>
    <rPh sb="1" eb="3">
      <t>チュウシャ</t>
    </rPh>
    <rPh sb="3" eb="4">
      <t>ジョウ</t>
    </rPh>
    <rPh sb="4" eb="6">
      <t>リヨウ</t>
    </rPh>
    <phoneticPr fontId="1"/>
  </si>
  <si>
    <r>
      <rPr>
        <b/>
        <sz val="11"/>
        <color rgb="FFFF0000"/>
        <rFont val="ＭＳ Ｐゴシック"/>
        <family val="3"/>
        <charset val="128"/>
      </rPr>
      <t>★</t>
    </r>
    <r>
      <rPr>
        <b/>
        <sz val="11"/>
        <rFont val="ＭＳ Ｐゴシック"/>
        <family val="3"/>
        <charset val="128"/>
      </rPr>
      <t>宿泊予定について</t>
    </r>
    <rPh sb="1" eb="3">
      <t>シュクハク</t>
    </rPh>
    <rPh sb="3" eb="5">
      <t>ヨテイ</t>
    </rPh>
    <phoneticPr fontId="1"/>
  </si>
  <si>
    <t>④</t>
    <phoneticPr fontId="1"/>
  </si>
  <si>
    <t>⑤</t>
    <phoneticPr fontId="1"/>
  </si>
  <si>
    <t>陸連登録情報</t>
    <rPh sb="0" eb="2">
      <t>リクレン</t>
    </rPh>
    <rPh sb="2" eb="4">
      <t>トウロク</t>
    </rPh>
    <rPh sb="4" eb="6">
      <t>ジョウホウ</t>
    </rPh>
    <phoneticPr fontId="1"/>
  </si>
  <si>
    <t>公認記録証の発行</t>
    <phoneticPr fontId="1"/>
  </si>
  <si>
    <t>TEL</t>
    <phoneticPr fontId="1"/>
  </si>
  <si>
    <t>メールアドレス</t>
    <phoneticPr fontId="1"/>
  </si>
  <si>
    <r>
      <rPr>
        <b/>
        <sz val="11"/>
        <color rgb="FFFF0000"/>
        <rFont val="ＭＳ Ｐゴシック"/>
        <family val="3"/>
        <charset val="128"/>
      </rPr>
      <t>★</t>
    </r>
    <r>
      <rPr>
        <b/>
        <sz val="11"/>
        <rFont val="ＭＳ Ｐゴシック"/>
        <family val="3"/>
        <charset val="128"/>
      </rPr>
      <t>本人連絡先</t>
    </r>
    <rPh sb="1" eb="3">
      <t>ホンニン</t>
    </rPh>
    <rPh sb="3" eb="6">
      <t>レンラクサキ</t>
    </rPh>
    <phoneticPr fontId="1"/>
  </si>
  <si>
    <r>
      <rPr>
        <b/>
        <sz val="11"/>
        <color rgb="FFFF0000"/>
        <rFont val="ＭＳ Ｐゴシック"/>
        <family val="3"/>
        <charset val="128"/>
      </rPr>
      <t>★</t>
    </r>
    <r>
      <rPr>
        <b/>
        <sz val="11"/>
        <rFont val="ＭＳ Ｐゴシック"/>
        <family val="3"/>
        <charset val="128"/>
      </rPr>
      <t>エントリー種目</t>
    </r>
    <phoneticPr fontId="4"/>
  </si>
  <si>
    <t>　★は入力必須事項</t>
    <phoneticPr fontId="1"/>
  </si>
  <si>
    <r>
      <rPr>
        <b/>
        <sz val="11"/>
        <color rgb="FFFF0000"/>
        <rFont val="ＭＳ Ｐゴシック"/>
        <family val="3"/>
        <charset val="128"/>
      </rPr>
      <t>★</t>
    </r>
    <r>
      <rPr>
        <b/>
        <sz val="11"/>
        <rFont val="ＭＳ Ｐゴシック"/>
        <family val="3"/>
        <charset val="128"/>
      </rPr>
      <t>事前送付物（ナンバーカード等）送付先住所</t>
    </r>
    <rPh sb="1" eb="3">
      <t>ジゼン</t>
    </rPh>
    <rPh sb="3" eb="5">
      <t>ソウフ</t>
    </rPh>
    <rPh sb="5" eb="6">
      <t>ブツ</t>
    </rPh>
    <rPh sb="14" eb="15">
      <t>トウ</t>
    </rPh>
    <rPh sb="16" eb="18">
      <t>ソウフ</t>
    </rPh>
    <rPh sb="18" eb="19">
      <t>サキ</t>
    </rPh>
    <rPh sb="19" eb="21">
      <t>ジュウショ</t>
    </rPh>
    <phoneticPr fontId="1"/>
  </si>
  <si>
    <t>本人自宅</t>
    <rPh sb="0" eb="2">
      <t>ホンニン</t>
    </rPh>
    <rPh sb="2" eb="4">
      <t>ジタク</t>
    </rPh>
    <phoneticPr fontId="1"/>
  </si>
  <si>
    <t>送付先</t>
    <rPh sb="0" eb="3">
      <t>ソウフサキ</t>
    </rPh>
    <phoneticPr fontId="1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</si>
  <si>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1"/>
  </si>
  <si>
    <t>○○○○株式会社</t>
    <phoneticPr fontId="1"/>
  </si>
  <si>
    <t>090-XXXX-XXXX</t>
    <phoneticPr fontId="1"/>
  </si>
  <si>
    <t>info.mmm@city.matsusaka.mie.jp</t>
    <phoneticPr fontId="1"/>
  </si>
  <si>
    <t>090-XXXX-XXXX</t>
    <phoneticPr fontId="1"/>
  </si>
  <si>
    <t>JAAF ID</t>
    <phoneticPr fontId="1"/>
  </si>
  <si>
    <t>伴走者を伴って参加【伴走者確定済】</t>
    <phoneticPr fontId="1"/>
  </si>
  <si>
    <t>A11111</t>
    <phoneticPr fontId="1"/>
  </si>
  <si>
    <t>11111111111</t>
    <phoneticPr fontId="1"/>
  </si>
  <si>
    <t>住所</t>
    <rPh sb="0" eb="2">
      <t>ジュウショ</t>
    </rPh>
    <phoneticPr fontId="1"/>
  </si>
  <si>
    <t>企業・団体名</t>
    <rPh sb="0" eb="2">
      <t>キギョウ</t>
    </rPh>
    <rPh sb="3" eb="5">
      <t>ダンタイ</t>
    </rPh>
    <rPh sb="5" eb="6">
      <t>メイ</t>
    </rPh>
    <phoneticPr fontId="1"/>
  </si>
  <si>
    <t>代表者</t>
    <rPh sb="0" eb="3">
      <t>ダイヒョウシャ</t>
    </rPh>
    <phoneticPr fontId="1"/>
  </si>
  <si>
    <t>ふりがな</t>
    <phoneticPr fontId="1"/>
  </si>
  <si>
    <t>ふりがな</t>
    <phoneticPr fontId="1"/>
  </si>
  <si>
    <t>役職名・氏名</t>
    <rPh sb="0" eb="2">
      <t>ヤクショク</t>
    </rPh>
    <rPh sb="2" eb="3">
      <t>メイ</t>
    </rPh>
    <rPh sb="4" eb="6">
      <t>シメイ</t>
    </rPh>
    <phoneticPr fontId="1"/>
  </si>
  <si>
    <t>申込日</t>
    <rPh sb="0" eb="2">
      <t>モウシコミ</t>
    </rPh>
    <rPh sb="2" eb="3">
      <t>ビ</t>
    </rPh>
    <phoneticPr fontId="1"/>
  </si>
  <si>
    <t>担当者</t>
    <rPh sb="0" eb="3">
      <t>タントウシャ</t>
    </rPh>
    <phoneticPr fontId="1"/>
  </si>
  <si>
    <t>部署名・役職名・氏名</t>
    <rPh sb="0" eb="2">
      <t>ブショ</t>
    </rPh>
    <rPh sb="2" eb="3">
      <t>メイ</t>
    </rPh>
    <rPh sb="4" eb="7">
      <t>ヤクショクメイ</t>
    </rPh>
    <rPh sb="8" eb="10">
      <t>シメイ</t>
    </rPh>
    <phoneticPr fontId="1"/>
  </si>
  <si>
    <t>申込人数</t>
    <rPh sb="0" eb="2">
      <t>モウシコミ</t>
    </rPh>
    <rPh sb="2" eb="4">
      <t>ニンズウ</t>
    </rPh>
    <phoneticPr fontId="1"/>
  </si>
  <si>
    <t>　　　　　　　　　　人</t>
    <rPh sb="10" eb="11">
      <t>ヒト</t>
    </rPh>
    <phoneticPr fontId="1"/>
  </si>
  <si>
    <t>電話</t>
    <rPh sb="0" eb="2">
      <t>デンワ</t>
    </rPh>
    <phoneticPr fontId="1"/>
  </si>
  <si>
    <t>【連絡先】</t>
    <rPh sb="1" eb="4">
      <t>レンラクサキ</t>
    </rPh>
    <phoneticPr fontId="1"/>
  </si>
  <si>
    <t>（〒　　　　　－　　　　　　　）</t>
    <phoneticPr fontId="1"/>
  </si>
  <si>
    <t>　（　　　　　　　　）　　　　　　　　－</t>
    <phoneticPr fontId="1"/>
  </si>
  <si>
    <t>　　　　　　　　　　　　　　@</t>
    <phoneticPr fontId="1"/>
  </si>
  <si>
    <t>ＦＡＸ</t>
    <phoneticPr fontId="1"/>
  </si>
  <si>
    <t>Ｅｍａｉｌ</t>
    <phoneticPr fontId="1"/>
  </si>
  <si>
    <t>Tシャツサイズ</t>
    <phoneticPr fontId="4"/>
  </si>
  <si>
    <t>陸連登録者のみ選択</t>
    <rPh sb="0" eb="2">
      <t>リクレン</t>
    </rPh>
    <rPh sb="2" eb="5">
      <t>トウロクシャ</t>
    </rPh>
    <rPh sb="7" eb="9">
      <t>センタク</t>
    </rPh>
    <phoneticPr fontId="1"/>
  </si>
  <si>
    <t>フル</t>
    <phoneticPr fontId="1"/>
  </si>
  <si>
    <t>フル以外</t>
    <rPh sb="2" eb="4">
      <t>イガイ</t>
    </rPh>
    <phoneticPr fontId="1"/>
  </si>
  <si>
    <t>－</t>
    <phoneticPr fontId="1"/>
  </si>
  <si>
    <t>種目</t>
    <rPh sb="0" eb="2">
      <t>シュモク</t>
    </rPh>
    <phoneticPr fontId="1"/>
  </si>
  <si>
    <t>フルマラソン【42.195km】</t>
    <phoneticPr fontId="1"/>
  </si>
  <si>
    <t>〇〇陸上競技協会</t>
    <phoneticPr fontId="1"/>
  </si>
  <si>
    <t>大会当日年齢</t>
    <rPh sb="0" eb="2">
      <t>タイカイ</t>
    </rPh>
    <rPh sb="2" eb="4">
      <t>トウジツ</t>
    </rPh>
    <rPh sb="4" eb="6">
      <t>ネンレイ</t>
    </rPh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</si>
  <si>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</si>
  <si>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</si>
  <si>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</si>
  <si>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</si>
  <si>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</si>
  <si>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</si>
  <si>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</si>
  <si>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</si>
  <si>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</si>
  <si>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⑲</t>
    <phoneticPr fontId="1"/>
  </si>
  <si>
    <t>⑩</t>
    <phoneticPr fontId="1"/>
  </si>
  <si>
    <r>
      <t>ベストタイム</t>
    </r>
    <r>
      <rPr>
        <b/>
        <sz val="9"/>
        <rFont val="ＭＳ Ｐゴシック"/>
        <family val="3"/>
        <charset val="128"/>
      </rPr>
      <t>（フルのみ）</t>
    </r>
    <phoneticPr fontId="4"/>
  </si>
  <si>
    <t>⑱</t>
    <phoneticPr fontId="1"/>
  </si>
  <si>
    <r>
      <t>⑯</t>
    </r>
    <r>
      <rPr>
        <sz val="9"/>
        <rFont val="ＭＳ ゴシック"/>
        <family val="3"/>
        <charset val="128"/>
      </rPr>
      <t>※日本陸連登録者は不可</t>
    </r>
    <phoneticPr fontId="1"/>
  </si>
  <si>
    <r>
      <t>⑰</t>
    </r>
    <r>
      <rPr>
        <b/>
        <sz val="11"/>
        <color rgb="FFFF0000"/>
        <rFont val="ＭＳ ゴシック"/>
        <family val="3"/>
        <charset val="128"/>
      </rPr>
      <t>※日本陸連登録者のみ必須入力</t>
    </r>
    <rPh sb="13" eb="15">
      <t>ニュウリョク</t>
    </rPh>
    <phoneticPr fontId="1"/>
  </si>
  <si>
    <t>※提出〆切：2025年7月31日</t>
    <rPh sb="3" eb="5">
      <t>シメキリ</t>
    </rPh>
    <phoneticPr fontId="1"/>
  </si>
  <si>
    <t>みえ松阪マラソン2025募集要項を確認し、内容について承諾したため下記のとおり申し込みます。</t>
    <rPh sb="2" eb="4">
      <t>マツサカ</t>
    </rPh>
    <rPh sb="12" eb="14">
      <t>ボシュウ</t>
    </rPh>
    <rPh sb="14" eb="16">
      <t>ヨウコウ</t>
    </rPh>
    <rPh sb="17" eb="19">
      <t>カクニン</t>
    </rPh>
    <rPh sb="21" eb="23">
      <t>ナイヨウ</t>
    </rPh>
    <rPh sb="27" eb="29">
      <t>ショウダク</t>
    </rPh>
    <rPh sb="33" eb="35">
      <t>カキ</t>
    </rPh>
    <rPh sb="39" eb="40">
      <t>モウ</t>
    </rPh>
    <rPh sb="41" eb="42">
      <t>コ</t>
    </rPh>
    <phoneticPr fontId="1"/>
  </si>
  <si>
    <t>2025年　　　月　　　日</t>
    <rPh sb="4" eb="5">
      <t>ネン</t>
    </rPh>
    <rPh sb="8" eb="9">
      <t>ツキ</t>
    </rPh>
    <rPh sb="12" eb="13">
      <t>ニチ</t>
    </rPh>
    <phoneticPr fontId="1"/>
  </si>
  <si>
    <t>不要（写真データ贈呈）</t>
    <rPh sb="0" eb="2">
      <t>フヨウ</t>
    </rPh>
    <rPh sb="3" eb="5">
      <t>シャシン</t>
    </rPh>
    <rPh sb="8" eb="10">
      <t>ゾウテイ</t>
    </rPh>
    <phoneticPr fontId="1"/>
  </si>
  <si>
    <t>XOサイズ</t>
    <phoneticPr fontId="1"/>
  </si>
  <si>
    <t>2XOサイズ</t>
    <phoneticPr fontId="1"/>
  </si>
  <si>
    <t>3XOサイズ</t>
    <phoneticPr fontId="1"/>
  </si>
  <si>
    <t>Oサイズ</t>
    <phoneticPr fontId="1"/>
  </si>
  <si>
    <t>※フル参加者のみ入力</t>
    <rPh sb="3" eb="6">
      <t>サンカシャ</t>
    </rPh>
    <rPh sb="8" eb="10">
      <t>ニュウリョク</t>
    </rPh>
    <phoneticPr fontId="1"/>
  </si>
  <si>
    <t>みえ松阪マラソン2025　ランナー団体申込書</t>
    <rPh sb="2" eb="4">
      <t>マツサカ</t>
    </rPh>
    <rPh sb="17" eb="19">
      <t>ダンタイ</t>
    </rPh>
    <rPh sb="19" eb="22">
      <t>モウシコミショ</t>
    </rPh>
    <phoneticPr fontId="1"/>
  </si>
  <si>
    <t>みえ松阪マラソン2025ランナー参加者団体申込参加者一覧表</t>
    <rPh sb="2" eb="4">
      <t>マツサカ</t>
    </rPh>
    <rPh sb="16" eb="19">
      <t>サンカシャ</t>
    </rPh>
    <rPh sb="19" eb="21">
      <t>ダンタイ</t>
    </rPh>
    <rPh sb="21" eb="23">
      <t>モウシコミ</t>
    </rPh>
    <rPh sb="23" eb="25">
      <t>サンカ</t>
    </rPh>
    <rPh sb="25" eb="26">
      <t>シャ</t>
    </rPh>
    <rPh sb="26" eb="28">
      <t>イチラン</t>
    </rPh>
    <rPh sb="28" eb="29">
      <t>ヒョウ</t>
    </rPh>
    <phoneticPr fontId="4"/>
  </si>
  <si>
    <t>Lサイズ</t>
    <phoneticPr fontId="1"/>
  </si>
  <si>
    <t>⑳</t>
    <phoneticPr fontId="1"/>
  </si>
  <si>
    <t>ゼッケン留めの購入</t>
    <rPh sb="4" eb="5">
      <t>ド</t>
    </rPh>
    <rPh sb="7" eb="9">
      <t>コウニュウ</t>
    </rPh>
    <phoneticPr fontId="1"/>
  </si>
  <si>
    <t>※1セット4個でゼッケン1枚分</t>
    <rPh sb="6" eb="7">
      <t>コ</t>
    </rPh>
    <rPh sb="13" eb="14">
      <t>マイ</t>
    </rPh>
    <rPh sb="14" eb="15">
      <t>ブン</t>
    </rPh>
    <phoneticPr fontId="1"/>
  </si>
  <si>
    <t>オリジナル1セット(4個）(500円)</t>
    <rPh sb="11" eb="12">
      <t>コ</t>
    </rPh>
    <rPh sb="17" eb="18">
      <t>エン</t>
    </rPh>
    <phoneticPr fontId="1"/>
  </si>
  <si>
    <t>発行を希望する（500円）</t>
    <rPh sb="0" eb="2">
      <t>ハッコウ</t>
    </rPh>
    <rPh sb="3" eb="5">
      <t>キボウ</t>
    </rPh>
    <rPh sb="11" eb="12">
      <t>エン</t>
    </rPh>
    <phoneticPr fontId="1"/>
  </si>
  <si>
    <t>購入しない</t>
    <rPh sb="0" eb="2">
      <t>コウニュウ</t>
    </rPh>
    <phoneticPr fontId="1"/>
  </si>
  <si>
    <t>無地1セット(4個）(300円)</t>
    <rPh sb="0" eb="2">
      <t>ムジ</t>
    </rPh>
    <rPh sb="8" eb="9">
      <t>コ</t>
    </rPh>
    <rPh sb="14" eb="15">
      <t>エン</t>
    </rPh>
    <phoneticPr fontId="1"/>
  </si>
  <si>
    <t>オリジナル2セット(8個）(1,000円)</t>
    <rPh sb="11" eb="12">
      <t>コ</t>
    </rPh>
    <rPh sb="19" eb="20">
      <t>エン</t>
    </rPh>
    <phoneticPr fontId="1"/>
  </si>
  <si>
    <t>無地2セット(8個）(600円)</t>
    <rPh sb="0" eb="2">
      <t>ムジ</t>
    </rPh>
    <rPh sb="8" eb="9">
      <t>コ</t>
    </rPh>
    <rPh sb="14" eb="15">
      <t>エン</t>
    </rPh>
    <phoneticPr fontId="1"/>
  </si>
  <si>
    <t>㉑</t>
    <phoneticPr fontId="1"/>
  </si>
  <si>
    <t>ニックネームビブス</t>
    <phoneticPr fontId="1"/>
  </si>
  <si>
    <t>希望する（500円）</t>
    <rPh sb="0" eb="2">
      <t>キボウ</t>
    </rPh>
    <rPh sb="8" eb="9">
      <t>エン</t>
    </rPh>
    <phoneticPr fontId="1"/>
  </si>
  <si>
    <t>希望しない</t>
    <rPh sb="0" eb="2">
      <t>キボウ</t>
    </rPh>
    <phoneticPr fontId="1"/>
  </si>
  <si>
    <t>㉒</t>
    <phoneticPr fontId="1"/>
  </si>
  <si>
    <t>ニックネームビブス希望有無</t>
    <rPh sb="9" eb="11">
      <t>キボウ</t>
    </rPh>
    <rPh sb="11" eb="13">
      <t>ウム</t>
    </rPh>
    <phoneticPr fontId="1"/>
  </si>
  <si>
    <t>※７文字まで</t>
    <phoneticPr fontId="1"/>
  </si>
  <si>
    <t>まつさかさん</t>
    <phoneticPr fontId="1"/>
  </si>
  <si>
    <t>【一般】ファンラン【5km】</t>
    <rPh sb="1" eb="3">
      <t>イッパン</t>
    </rPh>
    <phoneticPr fontId="1"/>
  </si>
  <si>
    <t>【中・高校生】ファンラン【5km】</t>
    <rPh sb="1" eb="2">
      <t>ナカ</t>
    </rPh>
    <rPh sb="3" eb="6">
      <t>コウコウセイ</t>
    </rPh>
    <phoneticPr fontId="1"/>
  </si>
  <si>
    <t>【一般】健康ウオーク【7km】</t>
    <rPh sb="4" eb="6">
      <t>ケンコウ</t>
    </rPh>
    <phoneticPr fontId="1"/>
  </si>
  <si>
    <t>【中学生以下】健康ウオーク【7km】</t>
    <rPh sb="2" eb="4">
      <t>ガクセイ</t>
    </rPh>
    <rPh sb="4" eb="6">
      <t>イカ</t>
    </rPh>
    <rPh sb="7" eb="9">
      <t>ケンコウ</t>
    </rPh>
    <phoneticPr fontId="1"/>
  </si>
  <si>
    <t>合計金額</t>
    <rPh sb="0" eb="2">
      <t>ゴウケイ</t>
    </rPh>
    <rPh sb="2" eb="4">
      <t>キンガク</t>
    </rPh>
    <phoneticPr fontId="1"/>
  </si>
  <si>
    <t>金額計算</t>
    <rPh sb="0" eb="2">
      <t>キンガク</t>
    </rPh>
    <rPh sb="2" eb="4">
      <t>ケイサン</t>
    </rPh>
    <phoneticPr fontId="1"/>
  </si>
  <si>
    <t>駐車場</t>
    <rPh sb="0" eb="3">
      <t>チュウシャジョウ</t>
    </rPh>
    <phoneticPr fontId="1"/>
  </si>
  <si>
    <t>公認記録</t>
    <rPh sb="0" eb="4">
      <t>コウニンキロク</t>
    </rPh>
    <phoneticPr fontId="1"/>
  </si>
  <si>
    <t>ゼッケン留め</t>
    <rPh sb="4" eb="5">
      <t>ド</t>
    </rPh>
    <phoneticPr fontId="1"/>
  </si>
  <si>
    <t>ニックネーム</t>
    <phoneticPr fontId="1"/>
  </si>
  <si>
    <t>参加費</t>
    <rPh sb="0" eb="2">
      <t>サンカ</t>
    </rPh>
    <rPh sb="2" eb="3">
      <t>ヒ</t>
    </rPh>
    <phoneticPr fontId="1"/>
  </si>
  <si>
    <t>オプション①</t>
    <phoneticPr fontId="1"/>
  </si>
  <si>
    <t>オプション②</t>
    <phoneticPr fontId="1"/>
  </si>
  <si>
    <t>オプション③</t>
    <phoneticPr fontId="1"/>
  </si>
  <si>
    <t>オプション④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</si>
</sst>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m&quot;月&quot;d&quot;日&quot;;@"/>
    <numFmt numFmtId="178" formatCode="hh:mm:ss;@"/>
    <numFmt numFmtId="179" formatCode="#,##0_ "/>
  </numFmts>
  <fonts count="3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3"/>
      <color rgb="FF0000CC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0000CC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5"/>
      <color rgb="FF0000CC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rgb="FF0070C0"/>
      <name val="ＭＳ Ｐゴシック"/>
      <family val="2"/>
      <charset val="128"/>
      <scheme val="minor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u/>
      <sz val="9"/>
      <color indexed="81"/>
      <name val="MS P ゴシック"/>
      <family val="3"/>
      <charset val="128"/>
    </font>
    <font>
      <sz val="11"/>
      <color rgb="FF0070C0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296">
    <xf numFmtId="0" fontId="0" fillId="0" borderId="0" xfId="0">
      <alignment vertical="center"/>
    </xf>
    <xf numFmtId="0" fontId="3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2" fillId="0" borderId="0" xfId="1" applyBorder="1" applyAlignment="1">
      <alignment horizontal="center" vertical="center"/>
    </xf>
    <xf numFmtId="0" fontId="2" fillId="0" borderId="0" xfId="1" applyBorder="1" applyAlignment="1">
      <alignment horizontal="left" vertical="center"/>
    </xf>
    <xf numFmtId="0" fontId="2" fillId="0" borderId="0" xfId="1" applyAlignment="1">
      <alignment horizontal="center" vertical="center"/>
    </xf>
    <xf numFmtId="49" fontId="2" fillId="0" borderId="0" xfId="1" applyNumberFormat="1" applyAlignment="1">
      <alignment horizontal="center" vertical="center" wrapText="1"/>
    </xf>
    <xf numFmtId="0" fontId="2" fillId="0" borderId="0" xfId="1" applyBorder="1" applyAlignment="1">
      <alignment vertical="center"/>
    </xf>
    <xf numFmtId="0" fontId="2" fillId="2" borderId="2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2" xfId="1" applyFont="1" applyFill="1" applyBorder="1" applyAlignment="1">
      <alignment horizontal="left" vertical="center"/>
    </xf>
    <xf numFmtId="0" fontId="2" fillId="0" borderId="0" xfId="1" applyFont="1" applyBorder="1" applyAlignment="1">
      <alignment vertical="center"/>
    </xf>
    <xf numFmtId="0" fontId="2" fillId="0" borderId="6" xfId="1" applyFont="1" applyFill="1" applyBorder="1" applyAlignment="1">
      <alignment horizontal="left" vertical="center"/>
    </xf>
    <xf numFmtId="0" fontId="2" fillId="0" borderId="4" xfId="1" applyFont="1" applyFill="1" applyBorder="1" applyAlignment="1">
      <alignment horizontal="left" vertical="center"/>
    </xf>
    <xf numFmtId="178" fontId="2" fillId="0" borderId="1" xfId="1" applyNumberFormat="1" applyFont="1" applyBorder="1" applyAlignment="1">
      <alignment horizontal="left" vertical="center"/>
    </xf>
    <xf numFmtId="178" fontId="2" fillId="0" borderId="1" xfId="1" applyNumberFormat="1" applyFont="1" applyFill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14" fontId="2" fillId="0" borderId="0" xfId="1" applyNumberFormat="1" applyBorder="1" applyAlignment="1">
      <alignment horizontal="center" vertical="center"/>
    </xf>
    <xf numFmtId="176" fontId="2" fillId="0" borderId="0" xfId="1" applyNumberFormat="1" applyBorder="1" applyAlignment="1">
      <alignment horizontal="center" vertical="center"/>
    </xf>
    <xf numFmtId="178" fontId="2" fillId="0" borderId="0" xfId="1" applyNumberFormat="1" applyBorder="1" applyAlignment="1">
      <alignment horizontal="center" vertical="center"/>
    </xf>
    <xf numFmtId="0" fontId="2" fillId="0" borderId="0" xfId="1" applyBorder="1" applyAlignment="1">
      <alignment horizontal="center" vertical="center" shrinkToFit="1"/>
    </xf>
    <xf numFmtId="0" fontId="3" fillId="0" borderId="0" xfId="1" applyFont="1" applyBorder="1" applyAlignment="1">
      <alignment horizontal="center" vertical="center" shrinkToFit="1"/>
    </xf>
    <xf numFmtId="176" fontId="2" fillId="0" borderId="0" xfId="1" applyNumberFormat="1" applyBorder="1" applyAlignment="1">
      <alignment horizontal="center" vertical="center" shrinkToFit="1"/>
    </xf>
    <xf numFmtId="0" fontId="8" fillId="0" borderId="0" xfId="1" applyFont="1" applyBorder="1" applyAlignment="1">
      <alignment horizontal="center" shrinkToFit="1"/>
    </xf>
    <xf numFmtId="0" fontId="11" fillId="0" borderId="11" xfId="1" applyFont="1" applyBorder="1" applyAlignment="1">
      <alignment horizontal="left" vertical="center"/>
    </xf>
    <xf numFmtId="0" fontId="9" fillId="0" borderId="0" xfId="1" applyFont="1" applyBorder="1" applyAlignment="1"/>
    <xf numFmtId="0" fontId="7" fillId="0" borderId="0" xfId="1" applyFont="1" applyAlignment="1">
      <alignment horizontal="center" shrinkToFit="1"/>
    </xf>
    <xf numFmtId="0" fontId="6" fillId="0" borderId="0" xfId="1" applyFont="1" applyBorder="1" applyAlignment="1">
      <alignment vertical="center"/>
    </xf>
    <xf numFmtId="49" fontId="2" fillId="0" borderId="0" xfId="1" applyNumberFormat="1" applyAlignment="1">
      <alignment horizontal="center" vertical="center" shrinkToFit="1"/>
    </xf>
    <xf numFmtId="0" fontId="13" fillId="0" borderId="0" xfId="0" applyFont="1">
      <alignment vertical="center"/>
    </xf>
    <xf numFmtId="14" fontId="14" fillId="0" borderId="0" xfId="1" applyNumberFormat="1" applyFont="1" applyBorder="1" applyAlignment="1">
      <alignment vertical="center" shrinkToFit="1"/>
    </xf>
    <xf numFmtId="0" fontId="2" fillId="0" borderId="0" xfId="1" applyNumberFormat="1" applyFont="1" applyBorder="1" applyAlignment="1">
      <alignment horizontal="center" vertical="center"/>
    </xf>
    <xf numFmtId="0" fontId="15" fillId="0" borderId="0" xfId="1" applyFont="1" applyAlignment="1">
      <alignment horizontal="centerContinuous" shrinkToFit="1"/>
    </xf>
    <xf numFmtId="0" fontId="16" fillId="0" borderId="0" xfId="1" applyFont="1" applyAlignment="1">
      <alignment horizontal="centerContinuous"/>
    </xf>
    <xf numFmtId="0" fontId="12" fillId="0" borderId="0" xfId="1" applyFont="1" applyBorder="1" applyAlignment="1">
      <alignment vertical="top"/>
    </xf>
    <xf numFmtId="0" fontId="9" fillId="0" borderId="0" xfId="1" applyFont="1" applyBorder="1" applyAlignment="1">
      <alignment vertical="top"/>
    </xf>
    <xf numFmtId="0" fontId="17" fillId="0" borderId="0" xfId="1" applyFont="1" applyBorder="1" applyAlignment="1">
      <alignment vertical="top"/>
    </xf>
    <xf numFmtId="0" fontId="2" fillId="2" borderId="26" xfId="1" applyFont="1" applyFill="1" applyBorder="1" applyAlignment="1">
      <alignment horizontal="left" vertical="center" shrinkToFit="1"/>
    </xf>
    <xf numFmtId="49" fontId="2" fillId="0" borderId="13" xfId="1" applyNumberFormat="1" applyFont="1" applyBorder="1" applyAlignment="1">
      <alignment horizontal="left" vertical="center"/>
    </xf>
    <xf numFmtId="49" fontId="11" fillId="0" borderId="11" xfId="1" applyNumberFormat="1" applyFont="1" applyBorder="1" applyAlignment="1">
      <alignment horizontal="left" vertical="center"/>
    </xf>
    <xf numFmtId="49" fontId="11" fillId="0" borderId="12" xfId="1" applyNumberFormat="1" applyFont="1" applyBorder="1" applyAlignment="1">
      <alignment horizontal="left" vertical="center" shrinkToFit="1"/>
    </xf>
    <xf numFmtId="49" fontId="11" fillId="2" borderId="2" xfId="1" applyNumberFormat="1" applyFont="1" applyFill="1" applyBorder="1" applyAlignment="1">
      <alignment horizontal="left" vertical="center"/>
    </xf>
    <xf numFmtId="49" fontId="11" fillId="2" borderId="5" xfId="1" applyNumberFormat="1" applyFont="1" applyFill="1" applyBorder="1" applyAlignment="1">
      <alignment horizontal="left" vertical="center"/>
    </xf>
    <xf numFmtId="49" fontId="2" fillId="2" borderId="1" xfId="1" applyNumberFormat="1" applyFont="1" applyFill="1" applyBorder="1" applyAlignment="1">
      <alignment horizontal="left" vertical="center"/>
    </xf>
    <xf numFmtId="49" fontId="2" fillId="2" borderId="5" xfId="1" applyNumberFormat="1" applyFont="1" applyFill="1" applyBorder="1" applyAlignment="1">
      <alignment horizontal="left" vertical="center"/>
    </xf>
    <xf numFmtId="49" fontId="2" fillId="0" borderId="4" xfId="1" applyNumberFormat="1" applyFont="1" applyFill="1" applyBorder="1" applyAlignment="1">
      <alignment horizontal="left" vertical="center"/>
    </xf>
    <xf numFmtId="49" fontId="2" fillId="2" borderId="4" xfId="1" applyNumberFormat="1" applyFont="1" applyFill="1" applyBorder="1" applyAlignment="1">
      <alignment horizontal="left" vertical="center"/>
    </xf>
    <xf numFmtId="49" fontId="2" fillId="0" borderId="4" xfId="1" applyNumberFormat="1" applyFont="1" applyBorder="1" applyAlignment="1">
      <alignment horizontal="left" vertical="center"/>
    </xf>
    <xf numFmtId="49" fontId="2" fillId="0" borderId="5" xfId="1" applyNumberFormat="1" applyFont="1" applyFill="1" applyBorder="1" applyAlignment="1">
      <alignment horizontal="left" vertical="center"/>
    </xf>
    <xf numFmtId="49" fontId="2" fillId="0" borderId="13" xfId="1" applyNumberFormat="1" applyFont="1" applyFill="1" applyBorder="1" applyAlignment="1">
      <alignment horizontal="left" vertical="center"/>
    </xf>
    <xf numFmtId="0" fontId="24" fillId="0" borderId="0" xfId="0" applyFont="1">
      <alignment vertical="center"/>
    </xf>
    <xf numFmtId="0" fontId="24" fillId="0" borderId="0" xfId="0" applyFont="1" applyBorder="1" applyAlignment="1">
      <alignment vertical="center"/>
    </xf>
    <xf numFmtId="0" fontId="24" fillId="2" borderId="34" xfId="0" applyFont="1" applyFill="1" applyBorder="1" applyAlignment="1">
      <alignment vertical="top"/>
    </xf>
    <xf numFmtId="0" fontId="24" fillId="2" borderId="35" xfId="0" applyFont="1" applyFill="1" applyBorder="1" applyAlignment="1">
      <alignment vertical="top"/>
    </xf>
    <xf numFmtId="0" fontId="24" fillId="2" borderId="0" xfId="0" applyFont="1" applyFill="1" applyBorder="1" applyAlignment="1">
      <alignment vertical="center"/>
    </xf>
    <xf numFmtId="0" fontId="24" fillId="2" borderId="25" xfId="0" applyFont="1" applyFill="1" applyBorder="1" applyAlignment="1">
      <alignment vertical="center"/>
    </xf>
    <xf numFmtId="0" fontId="24" fillId="2" borderId="0" xfId="0" applyFont="1" applyFill="1" applyBorder="1" applyAlignment="1">
      <alignment horizontal="center" vertical="center"/>
    </xf>
    <xf numFmtId="0" fontId="24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24" fillId="2" borderId="0" xfId="0" applyFont="1" applyFill="1" applyBorder="1" applyAlignment="1">
      <alignment horizontal="left" vertical="center"/>
    </xf>
    <xf numFmtId="0" fontId="27" fillId="2" borderId="0" xfId="0" applyFont="1" applyFill="1" applyBorder="1" applyAlignment="1">
      <alignment horizontal="left" vertical="center"/>
    </xf>
    <xf numFmtId="0" fontId="25" fillId="2" borderId="34" xfId="0" applyFont="1" applyFill="1" applyBorder="1" applyAlignment="1">
      <alignment vertical="top"/>
    </xf>
    <xf numFmtId="0" fontId="25" fillId="2" borderId="33" xfId="0" applyFont="1" applyFill="1" applyBorder="1" applyAlignment="1">
      <alignment horizontal="left" vertical="top"/>
    </xf>
    <xf numFmtId="0" fontId="25" fillId="2" borderId="3" xfId="0" applyFont="1" applyFill="1" applyBorder="1" applyAlignment="1">
      <alignment horizontal="left" vertical="top"/>
    </xf>
    <xf numFmtId="176" fontId="2" fillId="0" borderId="0" xfId="1" applyNumberFormat="1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27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2" fillId="0" borderId="0" xfId="1" applyFont="1" applyBorder="1" applyAlignment="1">
      <alignment horizontal="center" vertical="center"/>
    </xf>
    <xf numFmtId="14" fontId="2" fillId="0" borderId="0" xfId="1" applyNumberFormat="1" applyFont="1" applyBorder="1" applyAlignment="1">
      <alignment horizontal="center" vertical="center"/>
    </xf>
    <xf numFmtId="176" fontId="2" fillId="0" borderId="0" xfId="1" applyNumberFormat="1" applyFont="1" applyBorder="1" applyAlignment="1">
      <alignment horizontal="center" vertical="center" shrinkToFit="1"/>
    </xf>
    <xf numFmtId="0" fontId="2" fillId="0" borderId="0" xfId="1" applyFont="1" applyBorder="1" applyAlignment="1">
      <alignment horizontal="center" vertical="center" shrinkToFit="1"/>
    </xf>
    <xf numFmtId="178" fontId="2" fillId="0" borderId="0" xfId="1" applyNumberFormat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 applyAlignment="1">
      <alignment horizontal="center" vertical="center" wrapText="1"/>
    </xf>
    <xf numFmtId="49" fontId="2" fillId="0" borderId="0" xfId="1" applyNumberFormat="1" applyFont="1" applyAlignment="1">
      <alignment horizontal="center" vertical="center" shrinkToFit="1"/>
    </xf>
    <xf numFmtId="0" fontId="29" fillId="0" borderId="0" xfId="1" applyFont="1" applyBorder="1" applyAlignment="1">
      <alignment horizontal="center" shrinkToFit="1"/>
    </xf>
    <xf numFmtId="0" fontId="10" fillId="0" borderId="7" xfId="1" applyFont="1" applyFill="1" applyBorder="1" applyAlignment="1">
      <alignment horizontal="left" vertical="center"/>
    </xf>
    <xf numFmtId="0" fontId="10" fillId="4" borderId="7" xfId="1" applyFont="1" applyFill="1" applyBorder="1" applyAlignment="1">
      <alignment horizontal="left" vertical="center" shrinkToFit="1"/>
    </xf>
    <xf numFmtId="14" fontId="10" fillId="4" borderId="7" xfId="1" applyNumberFormat="1" applyFont="1" applyFill="1" applyBorder="1" applyAlignment="1">
      <alignment horizontal="left" vertical="center" shrinkToFit="1"/>
    </xf>
    <xf numFmtId="0" fontId="18" fillId="4" borderId="7" xfId="1" applyNumberFormat="1" applyFont="1" applyFill="1" applyBorder="1" applyAlignment="1">
      <alignment horizontal="left" vertical="center"/>
    </xf>
    <xf numFmtId="0" fontId="10" fillId="4" borderId="7" xfId="1" applyFont="1" applyFill="1" applyBorder="1" applyAlignment="1">
      <alignment horizontal="left" vertical="center" wrapText="1"/>
    </xf>
    <xf numFmtId="49" fontId="10" fillId="4" borderId="7" xfId="1" applyNumberFormat="1" applyFont="1" applyFill="1" applyBorder="1" applyAlignment="1">
      <alignment horizontal="left" vertical="center" shrinkToFit="1"/>
    </xf>
    <xf numFmtId="49" fontId="10" fillId="4" borderId="8" xfId="1" applyNumberFormat="1" applyFont="1" applyFill="1" applyBorder="1" applyAlignment="1">
      <alignment horizontal="left" vertical="center"/>
    </xf>
    <xf numFmtId="49" fontId="9" fillId="4" borderId="7" xfId="1" applyNumberFormat="1" applyFont="1" applyFill="1" applyBorder="1" applyAlignment="1">
      <alignment horizontal="left" vertical="center" shrinkToFit="1"/>
    </xf>
    <xf numFmtId="49" fontId="10" fillId="4" borderId="8" xfId="1" applyNumberFormat="1" applyFont="1" applyFill="1" applyBorder="1" applyAlignment="1">
      <alignment horizontal="left" vertical="center" shrinkToFit="1"/>
    </xf>
    <xf numFmtId="49" fontId="10" fillId="4" borderId="7" xfId="1" applyNumberFormat="1" applyFont="1" applyFill="1" applyBorder="1" applyAlignment="1">
      <alignment horizontal="left" vertical="center"/>
    </xf>
    <xf numFmtId="49" fontId="10" fillId="4" borderId="10" xfId="1" applyNumberFormat="1" applyFont="1" applyFill="1" applyBorder="1" applyAlignment="1">
      <alignment horizontal="left" vertical="center" shrinkToFit="1"/>
    </xf>
    <xf numFmtId="49" fontId="10" fillId="4" borderId="16" xfId="1" applyNumberFormat="1" applyFont="1" applyFill="1" applyBorder="1" applyAlignment="1">
      <alignment horizontal="left" vertical="center" shrinkToFit="1"/>
    </xf>
    <xf numFmtId="0" fontId="0" fillId="0" borderId="0" xfId="0" applyFill="1" applyAlignment="1">
      <alignment horizontal="left" vertical="center"/>
    </xf>
    <xf numFmtId="0" fontId="10" fillId="0" borderId="17" xfId="1" applyFont="1" applyFill="1" applyBorder="1" applyAlignment="1">
      <alignment horizontal="left" vertical="center"/>
    </xf>
    <xf numFmtId="0" fontId="10" fillId="4" borderId="18" xfId="1" applyFont="1" applyFill="1" applyBorder="1" applyAlignment="1">
      <alignment horizontal="left" vertical="center"/>
    </xf>
    <xf numFmtId="0" fontId="10" fillId="4" borderId="19" xfId="1" applyFont="1" applyFill="1" applyBorder="1" applyAlignment="1">
      <alignment horizontal="left" vertical="center"/>
    </xf>
    <xf numFmtId="0" fontId="2" fillId="4" borderId="17" xfId="1" applyFont="1" applyFill="1" applyBorder="1" applyAlignment="1">
      <alignment horizontal="left" vertical="center"/>
    </xf>
    <xf numFmtId="14" fontId="10" fillId="4" borderId="17" xfId="1" applyNumberFormat="1" applyFont="1" applyFill="1" applyBorder="1" applyAlignment="1">
      <alignment horizontal="left" vertical="center"/>
    </xf>
    <xf numFmtId="0" fontId="18" fillId="4" borderId="17" xfId="1" applyNumberFormat="1" applyFont="1" applyFill="1" applyBorder="1" applyAlignment="1">
      <alignment horizontal="left" vertical="center"/>
    </xf>
    <xf numFmtId="49" fontId="10" fillId="4" borderId="18" xfId="1" applyNumberFormat="1" applyFont="1" applyFill="1" applyBorder="1" applyAlignment="1">
      <alignment horizontal="left" vertical="center" shrinkToFit="1"/>
    </xf>
    <xf numFmtId="49" fontId="10" fillId="4" borderId="24" xfId="1" applyNumberFormat="1" applyFont="1" applyFill="1" applyBorder="1" applyAlignment="1">
      <alignment horizontal="left" vertical="center"/>
    </xf>
    <xf numFmtId="49" fontId="10" fillId="4" borderId="20" xfId="1" applyNumberFormat="1" applyFont="1" applyFill="1" applyBorder="1" applyAlignment="1">
      <alignment horizontal="left" vertical="center"/>
    </xf>
    <xf numFmtId="49" fontId="10" fillId="4" borderId="21" xfId="1" applyNumberFormat="1" applyFont="1" applyFill="1" applyBorder="1" applyAlignment="1">
      <alignment horizontal="left" vertical="center"/>
    </xf>
    <xf numFmtId="49" fontId="2" fillId="4" borderId="17" xfId="1" applyNumberFormat="1" applyFont="1" applyFill="1" applyBorder="1" applyAlignment="1">
      <alignment horizontal="left" vertical="center" shrinkToFit="1"/>
    </xf>
    <xf numFmtId="49" fontId="2" fillId="4" borderId="18" xfId="1" applyNumberFormat="1" applyFont="1" applyFill="1" applyBorder="1" applyAlignment="1">
      <alignment horizontal="left" vertical="center" shrinkToFit="1"/>
    </xf>
    <xf numFmtId="49" fontId="10" fillId="4" borderId="17" xfId="1" applyNumberFormat="1" applyFont="1" applyFill="1" applyBorder="1" applyAlignment="1">
      <alignment horizontal="left" vertical="center" shrinkToFit="1"/>
    </xf>
    <xf numFmtId="0" fontId="10" fillId="4" borderId="22" xfId="1" applyFont="1" applyFill="1" applyBorder="1" applyAlignment="1">
      <alignment horizontal="left" vertical="center"/>
    </xf>
    <xf numFmtId="0" fontId="10" fillId="4" borderId="23" xfId="1" applyFont="1" applyFill="1" applyBorder="1" applyAlignment="1">
      <alignment horizontal="left" vertical="center"/>
    </xf>
    <xf numFmtId="49" fontId="2" fillId="4" borderId="17" xfId="1" applyNumberFormat="1" applyFont="1" applyFill="1" applyBorder="1" applyAlignment="1">
      <alignment horizontal="left" vertical="center"/>
    </xf>
    <xf numFmtId="49" fontId="10" fillId="4" borderId="18" xfId="1" applyNumberFormat="1" applyFont="1" applyFill="1" applyBorder="1" applyAlignment="1">
      <alignment horizontal="left" vertical="center"/>
    </xf>
    <xf numFmtId="49" fontId="10" fillId="4" borderId="19" xfId="1" applyNumberFormat="1" applyFont="1" applyFill="1" applyBorder="1" applyAlignment="1">
      <alignment horizontal="left" vertical="center" shrinkToFit="1"/>
    </xf>
    <xf numFmtId="49" fontId="10" fillId="4" borderId="17" xfId="1" applyNumberFormat="1" applyFont="1" applyFill="1" applyBorder="1" applyAlignment="1">
      <alignment horizontal="left" vertical="center"/>
    </xf>
    <xf numFmtId="0" fontId="19" fillId="0" borderId="0" xfId="1" applyFont="1" applyBorder="1" applyAlignment="1">
      <alignment horizontal="left" vertical="center"/>
    </xf>
    <xf numFmtId="0" fontId="19" fillId="4" borderId="1" xfId="1" applyFont="1" applyFill="1" applyBorder="1" applyAlignment="1">
      <alignment horizontal="left" vertical="center"/>
    </xf>
    <xf numFmtId="0" fontId="19" fillId="4" borderId="1" xfId="1" applyNumberFormat="1" applyFont="1" applyFill="1" applyBorder="1" applyAlignment="1">
      <alignment horizontal="left" vertical="center"/>
    </xf>
    <xf numFmtId="0" fontId="19" fillId="4" borderId="1" xfId="1" applyFont="1" applyFill="1" applyBorder="1" applyAlignment="1">
      <alignment horizontal="left" vertical="center" shrinkToFit="1"/>
    </xf>
    <xf numFmtId="0" fontId="20" fillId="0" borderId="0" xfId="0" applyFont="1" applyAlignment="1">
      <alignment horizontal="left" vertical="center"/>
    </xf>
    <xf numFmtId="0" fontId="11" fillId="0" borderId="2" xfId="1" applyFont="1" applyBorder="1" applyAlignment="1">
      <alignment horizontal="left" vertical="center" shrinkToFit="1"/>
    </xf>
    <xf numFmtId="14" fontId="11" fillId="0" borderId="2" xfId="1" applyNumberFormat="1" applyFont="1" applyBorder="1" applyAlignment="1">
      <alignment horizontal="left" vertical="center"/>
    </xf>
    <xf numFmtId="56" fontId="11" fillId="0" borderId="2" xfId="1" applyNumberFormat="1" applyFont="1" applyBorder="1" applyAlignment="1">
      <alignment horizontal="left" vertical="center"/>
    </xf>
    <xf numFmtId="56" fontId="11" fillId="0" borderId="5" xfId="1" applyNumberFormat="1" applyFont="1" applyBorder="1" applyAlignment="1">
      <alignment horizontal="left" vertical="center"/>
    </xf>
    <xf numFmtId="0" fontId="11" fillId="0" borderId="9" xfId="1" applyFont="1" applyBorder="1" applyAlignment="1">
      <alignment horizontal="left" vertical="center"/>
    </xf>
    <xf numFmtId="0" fontId="11" fillId="0" borderId="5" xfId="1" applyFont="1" applyBorder="1" applyAlignment="1">
      <alignment horizontal="left" vertical="center"/>
    </xf>
    <xf numFmtId="0" fontId="11" fillId="0" borderId="2" xfId="1" applyFont="1" applyBorder="1" applyAlignment="1">
      <alignment horizontal="left" vertical="center"/>
    </xf>
    <xf numFmtId="0" fontId="11" fillId="0" borderId="2" xfId="1" applyNumberFormat="1" applyFont="1" applyBorder="1" applyAlignment="1">
      <alignment horizontal="left" vertical="center"/>
    </xf>
    <xf numFmtId="49" fontId="11" fillId="0" borderId="5" xfId="1" applyNumberFormat="1" applyFont="1" applyBorder="1" applyAlignment="1">
      <alignment horizontal="left" vertical="center" shrinkToFit="1"/>
    </xf>
    <xf numFmtId="0" fontId="22" fillId="0" borderId="36" xfId="0" applyFont="1" applyBorder="1" applyAlignment="1">
      <alignment horizontal="left" vertical="center"/>
    </xf>
    <xf numFmtId="0" fontId="11" fillId="0" borderId="11" xfId="1" applyFont="1" applyBorder="1" applyAlignment="1">
      <alignment horizontal="left" vertical="center" shrinkToFit="1"/>
    </xf>
    <xf numFmtId="0" fontId="11" fillId="0" borderId="12" xfId="1" applyFont="1" applyBorder="1" applyAlignment="1">
      <alignment horizontal="left" vertical="center" shrinkToFit="1"/>
    </xf>
    <xf numFmtId="0" fontId="11" fillId="2" borderId="2" xfId="1" applyFont="1" applyFill="1" applyBorder="1" applyAlignment="1">
      <alignment horizontal="left" vertical="center" shrinkToFit="1"/>
    </xf>
    <xf numFmtId="178" fontId="11" fillId="0" borderId="2" xfId="1" applyNumberFormat="1" applyFont="1" applyBorder="1" applyAlignment="1">
      <alignment horizontal="left" vertical="center"/>
    </xf>
    <xf numFmtId="49" fontId="11" fillId="2" borderId="11" xfId="1" applyNumberFormat="1" applyFont="1" applyFill="1" applyBorder="1" applyAlignment="1">
      <alignment horizontal="left" vertical="center"/>
    </xf>
    <xf numFmtId="49" fontId="11" fillId="2" borderId="12" xfId="1" applyNumberFormat="1" applyFont="1" applyFill="1" applyBorder="1" applyAlignment="1">
      <alignment horizontal="left" vertical="center"/>
    </xf>
    <xf numFmtId="49" fontId="11" fillId="2" borderId="2" xfId="1" applyNumberFormat="1" applyFont="1" applyFill="1" applyBorder="1" applyAlignment="1">
      <alignment horizontal="left" vertical="center" shrinkToFit="1"/>
    </xf>
    <xf numFmtId="20" fontId="11" fillId="0" borderId="5" xfId="1" applyNumberFormat="1" applyFont="1" applyBorder="1" applyAlignment="1">
      <alignment horizontal="left" vertical="center" shrinkToFit="1"/>
    </xf>
    <xf numFmtId="0" fontId="11" fillId="0" borderId="9" xfId="1" applyFont="1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14" fontId="2" fillId="0" borderId="1" xfId="1" applyNumberFormat="1" applyFont="1" applyBorder="1" applyAlignment="1">
      <alignment horizontal="left" vertical="center"/>
    </xf>
    <xf numFmtId="56" fontId="2" fillId="0" borderId="1" xfId="1" applyNumberFormat="1" applyFont="1" applyBorder="1" applyAlignment="1">
      <alignment horizontal="left" vertical="center"/>
    </xf>
    <xf numFmtId="56" fontId="2" fillId="0" borderId="4" xfId="1" applyNumberFormat="1" applyFont="1" applyBorder="1" applyAlignment="1">
      <alignment horizontal="left" vertical="center"/>
    </xf>
    <xf numFmtId="0" fontId="2" fillId="0" borderId="2" xfId="1" applyNumberFormat="1" applyFont="1" applyBorder="1" applyAlignment="1">
      <alignment horizontal="left" vertical="center"/>
    </xf>
    <xf numFmtId="49" fontId="2" fillId="0" borderId="4" xfId="1" applyNumberFormat="1" applyFont="1" applyBorder="1" applyAlignment="1">
      <alignment horizontal="left" vertical="center" shrinkToFit="1"/>
    </xf>
    <xf numFmtId="49" fontId="2" fillId="0" borderId="6" xfId="1" applyNumberFormat="1" applyFont="1" applyBorder="1" applyAlignment="1">
      <alignment horizontal="left" vertical="center" shrinkToFit="1"/>
    </xf>
    <xf numFmtId="0" fontId="2" fillId="0" borderId="14" xfId="1" applyFont="1" applyBorder="1" applyAlignment="1">
      <alignment horizontal="left" vertical="center" shrinkToFit="1"/>
    </xf>
    <xf numFmtId="0" fontId="2" fillId="0" borderId="13" xfId="1" applyFont="1" applyBorder="1" applyAlignment="1">
      <alignment horizontal="left" vertical="center" shrinkToFit="1"/>
    </xf>
    <xf numFmtId="0" fontId="2" fillId="2" borderId="2" xfId="1" applyFont="1" applyFill="1" applyBorder="1" applyAlignment="1">
      <alignment horizontal="left" vertical="center" shrinkToFit="1"/>
    </xf>
    <xf numFmtId="0" fontId="2" fillId="0" borderId="14" xfId="1" applyFont="1" applyBorder="1" applyAlignment="1">
      <alignment horizontal="left" vertical="center"/>
    </xf>
    <xf numFmtId="49" fontId="2" fillId="0" borderId="14" xfId="1" applyNumberFormat="1" applyFont="1" applyBorder="1" applyAlignment="1">
      <alignment horizontal="left" vertical="center"/>
    </xf>
    <xf numFmtId="49" fontId="2" fillId="0" borderId="13" xfId="1" applyNumberFormat="1" applyFont="1" applyBorder="1" applyAlignment="1">
      <alignment horizontal="left" vertical="center" shrinkToFit="1"/>
    </xf>
    <xf numFmtId="49" fontId="2" fillId="2" borderId="11" xfId="1" applyNumberFormat="1" applyFont="1" applyFill="1" applyBorder="1" applyAlignment="1">
      <alignment horizontal="left" vertical="center"/>
    </xf>
    <xf numFmtId="49" fontId="2" fillId="2" borderId="12" xfId="1" applyNumberFormat="1" applyFont="1" applyFill="1" applyBorder="1" applyAlignment="1">
      <alignment horizontal="left" vertical="center"/>
    </xf>
    <xf numFmtId="49" fontId="2" fillId="2" borderId="2" xfId="1" applyNumberFormat="1" applyFont="1" applyFill="1" applyBorder="1" applyAlignment="1">
      <alignment horizontal="left" vertical="center" shrinkToFit="1"/>
    </xf>
    <xf numFmtId="20" fontId="2" fillId="0" borderId="5" xfId="1" applyNumberFormat="1" applyFont="1" applyBorder="1" applyAlignment="1">
      <alignment horizontal="left" vertical="center" shrinkToFit="1"/>
    </xf>
    <xf numFmtId="0" fontId="2" fillId="0" borderId="6" xfId="1" applyFont="1" applyBorder="1" applyAlignment="1">
      <alignment horizontal="left" vertical="center" shrinkToFit="1"/>
    </xf>
    <xf numFmtId="0" fontId="13" fillId="0" borderId="0" xfId="0" applyFont="1" applyAlignment="1">
      <alignment horizontal="left" vertical="center"/>
    </xf>
    <xf numFmtId="0" fontId="2" fillId="0" borderId="4" xfId="1" applyFont="1" applyFill="1" applyBorder="1" applyAlignment="1">
      <alignment horizontal="left" vertical="center" shrinkToFit="1"/>
    </xf>
    <xf numFmtId="0" fontId="2" fillId="0" borderId="6" xfId="1" applyFont="1" applyFill="1" applyBorder="1" applyAlignment="1">
      <alignment horizontal="left" vertical="center" shrinkToFit="1"/>
    </xf>
    <xf numFmtId="14" fontId="2" fillId="0" borderId="1" xfId="1" applyNumberFormat="1" applyFont="1" applyFill="1" applyBorder="1" applyAlignment="1">
      <alignment horizontal="left" vertical="center"/>
    </xf>
    <xf numFmtId="49" fontId="2" fillId="0" borderId="4" xfId="1" applyNumberFormat="1" applyFont="1" applyFill="1" applyBorder="1" applyAlignment="1">
      <alignment horizontal="left" vertical="center" shrinkToFit="1"/>
    </xf>
    <xf numFmtId="49" fontId="2" fillId="0" borderId="6" xfId="1" applyNumberFormat="1" applyFont="1" applyFill="1" applyBorder="1" applyAlignment="1">
      <alignment horizontal="left" vertical="center" shrinkToFit="1"/>
    </xf>
    <xf numFmtId="0" fontId="2" fillId="0" borderId="14" xfId="1" applyFont="1" applyFill="1" applyBorder="1" applyAlignment="1">
      <alignment horizontal="left" vertical="center" shrinkToFit="1"/>
    </xf>
    <xf numFmtId="0" fontId="2" fillId="0" borderId="13" xfId="1" applyFont="1" applyFill="1" applyBorder="1" applyAlignment="1">
      <alignment horizontal="left" vertical="center" shrinkToFit="1"/>
    </xf>
    <xf numFmtId="49" fontId="2" fillId="0" borderId="13" xfId="1" applyNumberFormat="1" applyFont="1" applyFill="1" applyBorder="1" applyAlignment="1">
      <alignment horizontal="left" vertical="center" shrinkToFit="1"/>
    </xf>
    <xf numFmtId="49" fontId="2" fillId="0" borderId="14" xfId="1" applyNumberFormat="1" applyFont="1" applyFill="1" applyBorder="1" applyAlignment="1">
      <alignment horizontal="left" vertical="center"/>
    </xf>
    <xf numFmtId="0" fontId="2" fillId="0" borderId="4" xfId="1" applyFont="1" applyBorder="1" applyAlignment="1">
      <alignment horizontal="left" vertical="center" shrinkToFit="1"/>
    </xf>
    <xf numFmtId="49" fontId="2" fillId="2" borderId="14" xfId="1" applyNumberFormat="1" applyFont="1" applyFill="1" applyBorder="1" applyAlignment="1">
      <alignment horizontal="left" vertical="center"/>
    </xf>
    <xf numFmtId="49" fontId="2" fillId="2" borderId="13" xfId="1" applyNumberFormat="1" applyFont="1" applyFill="1" applyBorder="1" applyAlignment="1">
      <alignment horizontal="left" vertical="center"/>
    </xf>
    <xf numFmtId="0" fontId="2" fillId="2" borderId="6" xfId="1" applyFont="1" applyFill="1" applyBorder="1" applyAlignment="1">
      <alignment horizontal="left" vertical="center"/>
    </xf>
    <xf numFmtId="0" fontId="2" fillId="2" borderId="4" xfId="1" applyFont="1" applyFill="1" applyBorder="1" applyAlignment="1">
      <alignment horizontal="left" vertical="center"/>
    </xf>
    <xf numFmtId="14" fontId="2" fillId="2" borderId="1" xfId="1" applyNumberFormat="1" applyFont="1" applyFill="1" applyBorder="1" applyAlignment="1">
      <alignment horizontal="left" vertical="center"/>
    </xf>
    <xf numFmtId="178" fontId="2" fillId="2" borderId="1" xfId="1" applyNumberFormat="1" applyFont="1" applyFill="1" applyBorder="1" applyAlignment="1">
      <alignment horizontal="left" vertical="center"/>
    </xf>
    <xf numFmtId="49" fontId="2" fillId="2" borderId="13" xfId="1" applyNumberFormat="1" applyFont="1" applyFill="1" applyBorder="1" applyAlignment="1">
      <alignment horizontal="left" vertical="center" shrinkToFit="1"/>
    </xf>
    <xf numFmtId="0" fontId="2" fillId="2" borderId="6" xfId="1" applyFont="1" applyFill="1" applyBorder="1" applyAlignment="1">
      <alignment horizontal="left" vertical="center" shrinkToFit="1"/>
    </xf>
    <xf numFmtId="49" fontId="2" fillId="2" borderId="4" xfId="1" applyNumberFormat="1" applyFont="1" applyFill="1" applyBorder="1" applyAlignment="1">
      <alignment horizontal="left" vertical="center" shrinkToFit="1"/>
    </xf>
    <xf numFmtId="49" fontId="2" fillId="2" borderId="6" xfId="1" applyNumberFormat="1" applyFont="1" applyFill="1" applyBorder="1" applyAlignment="1">
      <alignment horizontal="left" vertical="center" shrinkToFit="1"/>
    </xf>
    <xf numFmtId="0" fontId="2" fillId="2" borderId="14" xfId="1" applyFont="1" applyFill="1" applyBorder="1" applyAlignment="1">
      <alignment horizontal="left" vertical="center" shrinkToFit="1"/>
    </xf>
    <xf numFmtId="0" fontId="2" fillId="2" borderId="13" xfId="1" applyFont="1" applyFill="1" applyBorder="1" applyAlignment="1">
      <alignment horizontal="left" vertical="center" shrinkToFit="1"/>
    </xf>
    <xf numFmtId="49" fontId="2" fillId="0" borderId="0" xfId="1" applyNumberFormat="1" applyFont="1" applyBorder="1" applyAlignment="1">
      <alignment horizontal="left" vertical="center" shrinkToFit="1"/>
    </xf>
    <xf numFmtId="49" fontId="2" fillId="0" borderId="6" xfId="1" applyNumberFormat="1" applyFont="1" applyBorder="1" applyAlignment="1">
      <alignment horizontal="left" vertical="center"/>
    </xf>
    <xf numFmtId="0" fontId="2" fillId="0" borderId="13" xfId="1" applyFont="1" applyBorder="1" applyAlignment="1">
      <alignment horizontal="left" vertical="center"/>
    </xf>
    <xf numFmtId="49" fontId="2" fillId="0" borderId="6" xfId="1" applyNumberFormat="1" applyFont="1" applyFill="1" applyBorder="1" applyAlignment="1">
      <alignment horizontal="left" vertical="center"/>
    </xf>
    <xf numFmtId="56" fontId="2" fillId="0" borderId="1" xfId="1" applyNumberFormat="1" applyFont="1" applyFill="1" applyBorder="1" applyAlignment="1">
      <alignment horizontal="left" vertical="center"/>
    </xf>
    <xf numFmtId="56" fontId="2" fillId="0" borderId="14" xfId="1" applyNumberFormat="1" applyFont="1" applyBorder="1" applyAlignment="1">
      <alignment horizontal="left" vertical="center"/>
    </xf>
    <xf numFmtId="56" fontId="2" fillId="0" borderId="13" xfId="1" applyNumberFormat="1" applyFont="1" applyBorder="1" applyAlignment="1">
      <alignment horizontal="left" vertical="center"/>
    </xf>
    <xf numFmtId="177" fontId="2" fillId="0" borderId="1" xfId="1" applyNumberFormat="1" applyFont="1" applyBorder="1" applyAlignment="1">
      <alignment horizontal="left" vertical="center"/>
    </xf>
    <xf numFmtId="178" fontId="2" fillId="0" borderId="4" xfId="1" applyNumberFormat="1" applyFont="1" applyFill="1" applyBorder="1" applyAlignment="1">
      <alignment horizontal="left" vertical="center"/>
    </xf>
    <xf numFmtId="49" fontId="2" fillId="0" borderId="11" xfId="1" applyNumberFormat="1" applyFont="1" applyFill="1" applyBorder="1" applyAlignment="1">
      <alignment horizontal="left" vertical="center"/>
    </xf>
    <xf numFmtId="49" fontId="2" fillId="0" borderId="12" xfId="1" applyNumberFormat="1" applyFont="1" applyFill="1" applyBorder="1" applyAlignment="1">
      <alignment horizontal="left" vertical="center"/>
    </xf>
    <xf numFmtId="49" fontId="2" fillId="2" borderId="6" xfId="1" applyNumberFormat="1" applyFont="1" applyFill="1" applyBorder="1" applyAlignment="1">
      <alignment horizontal="left" vertical="center"/>
    </xf>
    <xf numFmtId="0" fontId="2" fillId="2" borderId="14" xfId="1" applyFont="1" applyFill="1" applyBorder="1" applyAlignment="1">
      <alignment horizontal="left" vertical="center"/>
    </xf>
    <xf numFmtId="0" fontId="2" fillId="2" borderId="13" xfId="1" applyFont="1" applyFill="1" applyBorder="1" applyAlignment="1">
      <alignment horizontal="left" vertical="center"/>
    </xf>
    <xf numFmtId="177" fontId="2" fillId="0" borderId="1" xfId="1" applyNumberFormat="1" applyFont="1" applyFill="1" applyBorder="1" applyAlignment="1">
      <alignment horizontal="left" vertical="center"/>
    </xf>
    <xf numFmtId="177" fontId="2" fillId="2" borderId="1" xfId="1" applyNumberFormat="1" applyFont="1" applyFill="1" applyBorder="1" applyAlignment="1">
      <alignment horizontal="left" vertical="center"/>
    </xf>
    <xf numFmtId="0" fontId="2" fillId="0" borderId="14" xfId="1" applyFont="1" applyFill="1" applyBorder="1" applyAlignment="1">
      <alignment horizontal="left" vertical="center"/>
    </xf>
    <xf numFmtId="0" fontId="2" fillId="0" borderId="13" xfId="1" applyFont="1" applyFill="1" applyBorder="1" applyAlignment="1">
      <alignment horizontal="left" vertical="center"/>
    </xf>
    <xf numFmtId="49" fontId="2" fillId="0" borderId="13" xfId="1" applyNumberFormat="1" applyFont="1" applyBorder="1" applyAlignment="1">
      <alignment horizontal="left" vertical="center" wrapText="1"/>
    </xf>
    <xf numFmtId="176" fontId="2" fillId="0" borderId="6" xfId="1" applyNumberFormat="1" applyFont="1" applyBorder="1" applyAlignment="1">
      <alignment horizontal="left" vertical="center" shrinkToFit="1"/>
    </xf>
    <xf numFmtId="49" fontId="2" fillId="0" borderId="13" xfId="1" applyNumberFormat="1" applyFont="1" applyFill="1" applyBorder="1" applyAlignment="1">
      <alignment horizontal="left" vertical="center" wrapText="1"/>
    </xf>
    <xf numFmtId="176" fontId="2" fillId="0" borderId="14" xfId="1" applyNumberFormat="1" applyFont="1" applyBorder="1" applyAlignment="1">
      <alignment horizontal="left" vertical="center"/>
    </xf>
    <xf numFmtId="176" fontId="2" fillId="0" borderId="13" xfId="1" applyNumberFormat="1" applyFont="1" applyBorder="1" applyAlignment="1">
      <alignment horizontal="left" vertical="center"/>
    </xf>
    <xf numFmtId="0" fontId="2" fillId="2" borderId="1" xfId="1" applyFont="1" applyFill="1" applyBorder="1" applyAlignment="1">
      <alignment horizontal="right" vertical="center"/>
    </xf>
    <xf numFmtId="49" fontId="9" fillId="4" borderId="17" xfId="1" applyNumberFormat="1" applyFont="1" applyFill="1" applyBorder="1" applyAlignment="1">
      <alignment horizontal="left" vertical="center" shrinkToFit="1"/>
    </xf>
    <xf numFmtId="49" fontId="10" fillId="4" borderId="10" xfId="1" applyNumberFormat="1" applyFont="1" applyFill="1" applyBorder="1" applyAlignment="1">
      <alignment horizontal="left" vertical="center" wrapText="1" shrinkToFit="1"/>
    </xf>
    <xf numFmtId="0" fontId="11" fillId="5" borderId="9" xfId="1" applyFont="1" applyFill="1" applyBorder="1" applyAlignment="1">
      <alignment horizontal="left" vertical="center" shrinkToFit="1"/>
    </xf>
    <xf numFmtId="0" fontId="2" fillId="0" borderId="9" xfId="1" applyFont="1" applyBorder="1" applyAlignment="1">
      <alignment horizontal="left" vertical="center" shrinkToFit="1"/>
    </xf>
    <xf numFmtId="179" fontId="19" fillId="2" borderId="1" xfId="1" applyNumberFormat="1" applyFont="1" applyFill="1" applyBorder="1" applyAlignment="1">
      <alignment horizontal="right" vertical="center"/>
    </xf>
    <xf numFmtId="49" fontId="10" fillId="4" borderId="7" xfId="1" applyNumberFormat="1" applyFont="1" applyFill="1" applyBorder="1" applyAlignment="1">
      <alignment horizontal="left" vertical="center" wrapText="1" shrinkToFit="1"/>
    </xf>
    <xf numFmtId="0" fontId="2" fillId="2" borderId="9" xfId="1" applyFont="1" applyFill="1" applyBorder="1" applyAlignment="1">
      <alignment horizontal="right" vertical="center" shrinkToFit="1"/>
    </xf>
    <xf numFmtId="0" fontId="2" fillId="2" borderId="2" xfId="1" applyFont="1" applyFill="1" applyBorder="1" applyAlignment="1">
      <alignment horizontal="right" vertical="center" shrinkToFit="1"/>
    </xf>
    <xf numFmtId="0" fontId="33" fillId="2" borderId="2" xfId="1" applyFont="1" applyFill="1" applyBorder="1" applyAlignment="1">
      <alignment horizontal="right" vertical="center" shrinkToFit="1"/>
    </xf>
    <xf numFmtId="0" fontId="33" fillId="2" borderId="9" xfId="1" applyFont="1" applyFill="1" applyBorder="1" applyAlignment="1">
      <alignment horizontal="right" vertical="center" shrinkToFit="1"/>
    </xf>
    <xf numFmtId="49" fontId="34" fillId="4" borderId="10" xfId="1" applyNumberFormat="1" applyFont="1" applyFill="1" applyBorder="1" applyAlignment="1">
      <alignment horizontal="left" vertical="center" wrapText="1" shrinkToFit="1"/>
    </xf>
    <xf numFmtId="0" fontId="24" fillId="3" borderId="29" xfId="0" applyFont="1" applyFill="1" applyBorder="1" applyAlignment="1">
      <alignment horizontal="center" vertical="center"/>
    </xf>
    <xf numFmtId="0" fontId="24" fillId="3" borderId="30" xfId="0" applyFont="1" applyFill="1" applyBorder="1" applyAlignment="1">
      <alignment horizontal="center" vertical="center"/>
    </xf>
    <xf numFmtId="0" fontId="24" fillId="3" borderId="31" xfId="0" applyFont="1" applyFill="1" applyBorder="1" applyAlignment="1">
      <alignment horizontal="center" vertical="center"/>
    </xf>
    <xf numFmtId="0" fontId="24" fillId="3" borderId="8" xfId="0" applyFont="1" applyFill="1" applyBorder="1" applyAlignment="1">
      <alignment horizontal="center" vertical="center"/>
    </xf>
    <xf numFmtId="0" fontId="24" fillId="3" borderId="28" xfId="0" applyFont="1" applyFill="1" applyBorder="1" applyAlignment="1">
      <alignment horizontal="center" vertical="center"/>
    </xf>
    <xf numFmtId="0" fontId="24" fillId="3" borderId="10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/>
    </xf>
    <xf numFmtId="0" fontId="24" fillId="3" borderId="4" xfId="0" applyFont="1" applyFill="1" applyBorder="1" applyAlignment="1">
      <alignment horizontal="distributed" vertical="center" indent="2"/>
    </xf>
    <xf numFmtId="0" fontId="24" fillId="3" borderId="15" xfId="0" applyFont="1" applyFill="1" applyBorder="1" applyAlignment="1">
      <alignment horizontal="distributed" vertical="center" indent="2"/>
    </xf>
    <xf numFmtId="0" fontId="24" fillId="3" borderId="13" xfId="0" applyFont="1" applyFill="1" applyBorder="1" applyAlignment="1">
      <alignment horizontal="distributed" vertical="center" indent="2"/>
    </xf>
    <xf numFmtId="0" fontId="24" fillId="2" borderId="0" xfId="0" applyFont="1" applyFill="1" applyAlignment="1">
      <alignment horizontal="left" vertical="center" shrinkToFit="1"/>
    </xf>
    <xf numFmtId="0" fontId="24" fillId="2" borderId="4" xfId="0" applyFont="1" applyFill="1" applyBorder="1" applyAlignment="1">
      <alignment horizontal="left" vertical="center"/>
    </xf>
    <xf numFmtId="0" fontId="24" fillId="2" borderId="15" xfId="0" applyFont="1" applyFill="1" applyBorder="1" applyAlignment="1">
      <alignment horizontal="left" vertical="center"/>
    </xf>
    <xf numFmtId="0" fontId="24" fillId="2" borderId="13" xfId="0" applyFont="1" applyFill="1" applyBorder="1" applyAlignment="1">
      <alignment horizontal="left" vertical="center"/>
    </xf>
    <xf numFmtId="0" fontId="26" fillId="2" borderId="4" xfId="0" applyFont="1" applyFill="1" applyBorder="1" applyAlignment="1">
      <alignment horizontal="center" vertical="center"/>
    </xf>
    <xf numFmtId="0" fontId="26" fillId="2" borderId="15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center" vertical="center"/>
    </xf>
    <xf numFmtId="0" fontId="24" fillId="2" borderId="33" xfId="0" applyFont="1" applyFill="1" applyBorder="1" applyAlignment="1">
      <alignment horizontal="center" vertical="center"/>
    </xf>
    <xf numFmtId="0" fontId="24" fillId="2" borderId="34" xfId="0" applyFont="1" applyFill="1" applyBorder="1" applyAlignment="1">
      <alignment horizontal="center" vertical="center"/>
    </xf>
    <xf numFmtId="0" fontId="24" fillId="2" borderId="35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24" fillId="2" borderId="32" xfId="0" applyFont="1" applyFill="1" applyBorder="1" applyAlignment="1">
      <alignment horizontal="center" vertical="center"/>
    </xf>
    <xf numFmtId="0" fontId="24" fillId="2" borderId="12" xfId="0" applyFont="1" applyFill="1" applyBorder="1" applyAlignment="1">
      <alignment horizontal="center" vertical="center"/>
    </xf>
    <xf numFmtId="0" fontId="24" fillId="2" borderId="29" xfId="0" applyFont="1" applyFill="1" applyBorder="1" applyAlignment="1">
      <alignment horizontal="center" vertical="center"/>
    </xf>
    <xf numFmtId="0" fontId="24" fillId="2" borderId="30" xfId="0" applyFont="1" applyFill="1" applyBorder="1" applyAlignment="1">
      <alignment horizontal="center" vertical="center"/>
    </xf>
    <xf numFmtId="0" fontId="24" fillId="2" borderId="31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4" fillId="3" borderId="33" xfId="0" applyFont="1" applyFill="1" applyBorder="1" applyAlignment="1">
      <alignment horizontal="center" vertical="center"/>
    </xf>
    <xf numFmtId="0" fontId="24" fillId="3" borderId="34" xfId="0" applyFont="1" applyFill="1" applyBorder="1" applyAlignment="1">
      <alignment horizontal="center" vertical="center"/>
    </xf>
    <xf numFmtId="0" fontId="24" fillId="3" borderId="35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center" vertical="center"/>
    </xf>
    <xf numFmtId="0" fontId="24" fillId="3" borderId="32" xfId="0" applyFont="1" applyFill="1" applyBorder="1" applyAlignment="1">
      <alignment horizontal="center" vertical="center"/>
    </xf>
    <xf numFmtId="0" fontId="24" fillId="3" borderId="12" xfId="0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horizontal="distributed" vertical="center" indent="2"/>
    </xf>
    <xf numFmtId="0" fontId="24" fillId="3" borderId="0" xfId="0" applyFont="1" applyFill="1" applyBorder="1" applyAlignment="1">
      <alignment horizontal="distributed" vertical="center" indent="2"/>
    </xf>
    <xf numFmtId="0" fontId="24" fillId="3" borderId="25" xfId="0" applyFont="1" applyFill="1" applyBorder="1" applyAlignment="1">
      <alignment horizontal="distributed" vertical="center" indent="2"/>
    </xf>
    <xf numFmtId="0" fontId="24" fillId="3" borderId="5" xfId="0" applyFont="1" applyFill="1" applyBorder="1" applyAlignment="1">
      <alignment horizontal="distributed" vertical="center" indent="2"/>
    </xf>
    <xf numFmtId="0" fontId="24" fillId="3" borderId="32" xfId="0" applyFont="1" applyFill="1" applyBorder="1" applyAlignment="1">
      <alignment horizontal="distributed" vertical="center" indent="2"/>
    </xf>
    <xf numFmtId="0" fontId="24" fillId="3" borderId="12" xfId="0" applyFont="1" applyFill="1" applyBorder="1" applyAlignment="1">
      <alignment horizontal="distributed" vertical="center" indent="2"/>
    </xf>
    <xf numFmtId="49" fontId="24" fillId="2" borderId="5" xfId="0" applyNumberFormat="1" applyFont="1" applyFill="1" applyBorder="1" applyAlignment="1">
      <alignment horizontal="left" vertical="center"/>
    </xf>
    <xf numFmtId="49" fontId="24" fillId="2" borderId="32" xfId="0" applyNumberFormat="1" applyFont="1" applyFill="1" applyBorder="1" applyAlignment="1">
      <alignment horizontal="left" vertical="center"/>
    </xf>
    <xf numFmtId="49" fontId="24" fillId="2" borderId="12" xfId="0" applyNumberFormat="1" applyFont="1" applyFill="1" applyBorder="1" applyAlignment="1">
      <alignment horizontal="left" vertical="center"/>
    </xf>
    <xf numFmtId="0" fontId="24" fillId="2" borderId="29" xfId="0" applyFont="1" applyFill="1" applyBorder="1" applyAlignment="1">
      <alignment horizontal="left" vertical="center"/>
    </xf>
    <xf numFmtId="0" fontId="24" fillId="2" borderId="30" xfId="0" applyFont="1" applyFill="1" applyBorder="1" applyAlignment="1">
      <alignment horizontal="left" vertical="center"/>
    </xf>
    <xf numFmtId="0" fontId="24" fillId="2" borderId="31" xfId="0" applyFont="1" applyFill="1" applyBorder="1" applyAlignment="1">
      <alignment horizontal="left" vertical="center"/>
    </xf>
    <xf numFmtId="0" fontId="24" fillId="2" borderId="5" xfId="0" applyFont="1" applyFill="1" applyBorder="1" applyAlignment="1">
      <alignment horizontal="left" vertical="center"/>
    </xf>
    <xf numFmtId="0" fontId="24" fillId="2" borderId="32" xfId="0" applyFont="1" applyFill="1" applyBorder="1" applyAlignment="1">
      <alignment horizontal="left" vertical="center"/>
    </xf>
    <xf numFmtId="0" fontId="24" fillId="2" borderId="12" xfId="0" applyFont="1" applyFill="1" applyBorder="1" applyAlignment="1">
      <alignment horizontal="left" vertical="center"/>
    </xf>
    <xf numFmtId="0" fontId="24" fillId="3" borderId="3" xfId="0" applyFont="1" applyFill="1" applyBorder="1" applyAlignment="1">
      <alignment horizontal="distributed" vertical="center" wrapText="1" indent="2"/>
    </xf>
    <xf numFmtId="0" fontId="24" fillId="3" borderId="0" xfId="0" applyFont="1" applyFill="1" applyBorder="1" applyAlignment="1">
      <alignment horizontal="distributed" vertical="center" wrapText="1" indent="2"/>
    </xf>
    <xf numFmtId="0" fontId="24" fillId="3" borderId="25" xfId="0" applyFont="1" applyFill="1" applyBorder="1" applyAlignment="1">
      <alignment horizontal="distributed" vertical="center" wrapText="1" indent="2"/>
    </xf>
    <xf numFmtId="0" fontId="24" fillId="2" borderId="3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24" fillId="2" borderId="25" xfId="0" applyFont="1" applyFill="1" applyBorder="1" applyAlignment="1">
      <alignment horizontal="center" vertical="center"/>
    </xf>
    <xf numFmtId="0" fontId="24" fillId="3" borderId="8" xfId="0" applyFont="1" applyFill="1" applyBorder="1" applyAlignment="1">
      <alignment horizontal="distributed" vertical="center" indent="2"/>
    </xf>
    <xf numFmtId="0" fontId="24" fillId="3" borderId="28" xfId="0" applyFont="1" applyFill="1" applyBorder="1" applyAlignment="1">
      <alignment horizontal="distributed" vertical="center" indent="2"/>
    </xf>
    <xf numFmtId="0" fontId="24" fillId="3" borderId="10" xfId="0" applyFont="1" applyFill="1" applyBorder="1" applyAlignment="1">
      <alignment horizontal="distributed" vertical="center" indent="2"/>
    </xf>
    <xf numFmtId="0" fontId="26" fillId="2" borderId="8" xfId="0" applyFont="1" applyFill="1" applyBorder="1" applyAlignment="1">
      <alignment horizontal="left" vertical="center"/>
    </xf>
    <xf numFmtId="0" fontId="26" fillId="2" borderId="28" xfId="0" applyFont="1" applyFill="1" applyBorder="1" applyAlignment="1">
      <alignment horizontal="left" vertical="center"/>
    </xf>
    <xf numFmtId="0" fontId="26" fillId="2" borderId="10" xfId="0" applyFont="1" applyFill="1" applyBorder="1" applyAlignment="1">
      <alignment horizontal="left" vertical="center"/>
    </xf>
    <xf numFmtId="0" fontId="24" fillId="2" borderId="3" xfId="0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left" vertical="center"/>
    </xf>
    <xf numFmtId="0" fontId="24" fillId="2" borderId="25" xfId="0" applyFont="1" applyFill="1" applyBorder="1" applyAlignment="1">
      <alignment horizontal="left" vertical="center"/>
    </xf>
    <xf numFmtId="0" fontId="19" fillId="4" borderId="4" xfId="1" applyFont="1" applyFill="1" applyBorder="1" applyAlignment="1">
      <alignment horizontal="left" vertical="center"/>
    </xf>
    <xf numFmtId="0" fontId="19" fillId="4" borderId="15" xfId="1" applyFont="1" applyFill="1" applyBorder="1" applyAlignment="1">
      <alignment horizontal="left" vertical="center"/>
    </xf>
    <xf numFmtId="0" fontId="19" fillId="4" borderId="13" xfId="1" applyFont="1" applyFill="1" applyBorder="1" applyAlignment="1">
      <alignment horizontal="left" vertical="center"/>
    </xf>
    <xf numFmtId="49" fontId="10" fillId="4" borderId="4" xfId="1" applyNumberFormat="1" applyFont="1" applyFill="1" applyBorder="1" applyAlignment="1">
      <alignment horizontal="left" vertical="center"/>
    </xf>
    <xf numFmtId="49" fontId="10" fillId="4" borderId="15" xfId="1" applyNumberFormat="1" applyFont="1" applyFill="1" applyBorder="1" applyAlignment="1">
      <alignment horizontal="left" vertical="center"/>
    </xf>
    <xf numFmtId="49" fontId="10" fillId="4" borderId="13" xfId="1" applyNumberFormat="1" applyFont="1" applyFill="1" applyBorder="1" applyAlignment="1">
      <alignment horizontal="left" vertical="center"/>
    </xf>
    <xf numFmtId="49" fontId="10" fillId="4" borderId="4" xfId="1" applyNumberFormat="1" applyFont="1" applyFill="1" applyBorder="1" applyAlignment="1">
      <alignment horizontal="left" vertical="center" shrinkToFit="1"/>
    </xf>
    <xf numFmtId="49" fontId="10" fillId="4" borderId="13" xfId="1" applyNumberFormat="1" applyFont="1" applyFill="1" applyBorder="1" applyAlignment="1">
      <alignment horizontal="left" vertical="center" shrinkToFit="1"/>
    </xf>
    <xf numFmtId="0" fontId="19" fillId="4" borderId="4" xfId="1" applyFont="1" applyFill="1" applyBorder="1" applyAlignment="1">
      <alignment horizontal="left" vertical="center" shrinkToFit="1"/>
    </xf>
    <xf numFmtId="0" fontId="19" fillId="4" borderId="13" xfId="1" applyFont="1" applyFill="1" applyBorder="1" applyAlignment="1">
      <alignment horizontal="left" vertical="center" shrinkToFit="1"/>
    </xf>
    <xf numFmtId="49" fontId="19" fillId="4" borderId="1" xfId="1" applyNumberFormat="1" applyFont="1" applyFill="1" applyBorder="1" applyAlignment="1">
      <alignment horizontal="left" vertical="center" shrinkToFit="1"/>
    </xf>
    <xf numFmtId="0" fontId="19" fillId="4" borderId="15" xfId="1" applyFont="1" applyFill="1" applyBorder="1" applyAlignment="1">
      <alignment horizontal="left" vertical="center" shrinkToFit="1"/>
    </xf>
    <xf numFmtId="49" fontId="10" fillId="4" borderId="15" xfId="1" applyNumberFormat="1" applyFont="1" applyFill="1" applyBorder="1" applyAlignment="1">
      <alignment horizontal="left" vertical="center" shrinkToFit="1"/>
    </xf>
    <xf numFmtId="0" fontId="10" fillId="4" borderId="7" xfId="1" applyFont="1" applyFill="1" applyBorder="1" applyAlignment="1">
      <alignment horizontal="left" vertical="center"/>
    </xf>
    <xf numFmtId="0" fontId="10" fillId="4" borderId="17" xfId="1" applyFont="1" applyFill="1" applyBorder="1" applyAlignment="1">
      <alignment horizontal="left" vertical="center"/>
    </xf>
    <xf numFmtId="0" fontId="10" fillId="4" borderId="4" xfId="1" applyFont="1" applyFill="1" applyBorder="1" applyAlignment="1">
      <alignment horizontal="left" vertical="center" shrinkToFit="1"/>
    </xf>
    <xf numFmtId="0" fontId="10" fillId="4" borderId="13" xfId="1" applyFont="1" applyFill="1" applyBorder="1" applyAlignment="1">
      <alignment horizontal="left" vertical="center" shrinkToFit="1"/>
    </xf>
  </cellXfs>
  <cellStyles count="2">
    <cellStyle name="標準" xfId="0" builtinId="0"/>
    <cellStyle name="標準 2" xfId="1"/>
  </cellStyles>
  <dxfs count="4"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FF00"/>
      <color rgb="FF0000CC"/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180974</xdr:colOff>
      <xdr:row>7</xdr:row>
      <xdr:rowOff>57151</xdr:rowOff>
    </xdr:from>
    <xdr:to>
      <xdr:col>25</xdr:col>
      <xdr:colOff>114300</xdr:colOff>
      <xdr:row>8</xdr:row>
      <xdr:rowOff>257175</xdr:rowOff>
    </xdr:to>
    <xdr:sp macro="" textlink="">
      <xdr:nvSpPr>
        <xdr:cNvPr id="4" name="テキスト ボックス 3"/>
        <xdr:cNvSpPr txBox="1"/>
      </xdr:nvSpPr>
      <xdr:spPr>
        <a:xfrm>
          <a:off x="3581399" y="1905001"/>
          <a:ext cx="3648076" cy="619124"/>
        </a:xfrm>
        <a:prstGeom prst="wedgeRectCallout">
          <a:avLst>
            <a:gd name="adj1" fmla="val -56589"/>
            <a:gd name="adj2" fmla="val 39031"/>
          </a:avLst>
        </a:prstGeom>
        <a:solidFill>
          <a:srgbClr val="FFFF00">
            <a:alpha val="40000"/>
          </a:srgbClr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ctr"/>
        <a:lstStyle/>
        <a:p>
          <a:pPr algn="l"/>
          <a:r>
            <a:rPr kumimoji="1" lang="ja-JP" altLang="en-US" sz="1100"/>
            <a:t>別紙「参加申込者一覧表」に参加者情報をご入力の上、</a:t>
          </a:r>
          <a:endParaRPr kumimoji="1" lang="en-US" altLang="ja-JP" sz="1100"/>
        </a:p>
        <a:p>
          <a:pPr algn="l"/>
          <a:r>
            <a:rPr kumimoji="1" lang="ja-JP" altLang="en-US" sz="1100"/>
            <a:t>一緒に提出してください。</a:t>
          </a:r>
        </a:p>
      </xdr:txBody>
    </xdr:sp>
    <xdr:clientData/>
  </xdr:twoCellAnchor>
  <xdr:twoCellAnchor>
    <xdr:from>
      <xdr:col>9</xdr:col>
      <xdr:colOff>238125</xdr:colOff>
      <xdr:row>32</xdr:row>
      <xdr:rowOff>123825</xdr:rowOff>
    </xdr:from>
    <xdr:to>
      <xdr:col>25</xdr:col>
      <xdr:colOff>9526</xdr:colOff>
      <xdr:row>39</xdr:row>
      <xdr:rowOff>152400</xdr:rowOff>
    </xdr:to>
    <xdr:sp macro="" textlink="">
      <xdr:nvSpPr>
        <xdr:cNvPr id="5" name="テキスト ボックス 1"/>
        <xdr:cNvSpPr txBox="1"/>
      </xdr:nvSpPr>
      <xdr:spPr>
        <a:xfrm>
          <a:off x="2555875" y="8969375"/>
          <a:ext cx="3937001" cy="1184275"/>
        </a:xfrm>
        <a:prstGeom prst="rect">
          <a:avLst/>
        </a:prstGeom>
        <a:solidFill>
          <a:schemeClr val="lt1"/>
        </a:solidFill>
        <a:ln w="12700">
          <a:solidFill>
            <a:prstClr val="black"/>
          </a:solidFill>
        </a:ln>
      </xdr:spPr>
      <xdr:txBody>
        <a:bodyPr rot="0" spcFirstLastPara="0" vert="horz" wrap="square" lIns="72000" tIns="36000" rIns="72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69850" marR="95250" algn="just">
            <a:lnSpc>
              <a:spcPts val="1300"/>
            </a:lnSpc>
            <a:spcAft>
              <a:spcPts val="0"/>
            </a:spcAft>
          </a:pPr>
          <a:r>
            <a:rPr lang="ja-JP" sz="1200" b="1" kern="10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＜お申込み・お問い合わせ先＞</a:t>
          </a:r>
        </a:p>
        <a:p>
          <a:pPr marL="69850" marR="95250" algn="just">
            <a:lnSpc>
              <a:spcPts val="1300"/>
            </a:lnSpc>
            <a:spcAft>
              <a:spcPts val="0"/>
            </a:spcAft>
          </a:pPr>
          <a:r>
            <a:rPr lang="ja-JP" sz="1200" kern="10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〒</a:t>
          </a:r>
          <a:r>
            <a:rPr lang="en-US" sz="1200" kern="10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515-8515</a:t>
          </a:r>
          <a:r>
            <a:rPr lang="ja-JP" sz="1200" kern="10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三重県松阪市殿町</a:t>
          </a:r>
          <a:r>
            <a:rPr lang="en-US" sz="1200" kern="10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1315-3</a:t>
          </a:r>
          <a:r>
            <a:rPr lang="ja-JP" sz="1200" kern="10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</a:t>
          </a:r>
        </a:p>
        <a:p>
          <a:pPr marL="69850" marR="95250" algn="just">
            <a:lnSpc>
              <a:spcPts val="1300"/>
            </a:lnSpc>
            <a:spcAft>
              <a:spcPts val="0"/>
            </a:spcAft>
          </a:pPr>
          <a:r>
            <a:rPr lang="ja-JP" sz="1200" kern="10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松阪市教育委員会事務局スポーツ課内</a:t>
          </a:r>
        </a:p>
        <a:p>
          <a:pPr marL="69850" marR="95250" algn="just">
            <a:lnSpc>
              <a:spcPts val="1300"/>
            </a:lnSpc>
            <a:spcAft>
              <a:spcPts val="0"/>
            </a:spcAft>
          </a:pPr>
          <a:r>
            <a:rPr lang="ja-JP" sz="1200" kern="10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みえ松阪マラソン実行委員会事務局　</a:t>
          </a:r>
          <a:endParaRPr lang="en-US" altLang="ja-JP" sz="1200" kern="100" baseline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marL="69850" marR="95250" algn="just">
            <a:lnSpc>
              <a:spcPts val="1300"/>
            </a:lnSpc>
            <a:spcAft>
              <a:spcPts val="0"/>
            </a:spcAft>
          </a:pPr>
          <a:r>
            <a:rPr lang="ja-JP" sz="1200" kern="10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担当：</a:t>
          </a:r>
          <a:r>
            <a:rPr lang="ja-JP" altLang="en-US" sz="1200" kern="10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小塩、道明、今井</a:t>
          </a:r>
          <a:endParaRPr lang="ja-JP" sz="1200" kern="100" baseline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marL="69850" algn="just">
            <a:lnSpc>
              <a:spcPts val="1300"/>
            </a:lnSpc>
            <a:spcAft>
              <a:spcPts val="0"/>
            </a:spcAft>
          </a:pPr>
          <a:r>
            <a:rPr lang="en-US" sz="1200" kern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TEL</a:t>
          </a:r>
          <a:r>
            <a:rPr lang="ja-JP" altLang="en-US" sz="1200" kern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：</a:t>
          </a:r>
          <a:r>
            <a:rPr lang="en-US" sz="1200" kern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0598-53-4359</a:t>
          </a:r>
          <a:r>
            <a:rPr lang="ja-JP" altLang="en-US" sz="1200" kern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 ／ </a:t>
          </a:r>
          <a:r>
            <a:rPr lang="en-US" sz="1200" kern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FAX</a:t>
          </a:r>
          <a:r>
            <a:rPr lang="ja-JP" altLang="en-US" sz="1200" kern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：</a:t>
          </a:r>
          <a:r>
            <a:rPr lang="en-US" sz="1200" kern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0598-</a:t>
          </a:r>
          <a:r>
            <a:rPr lang="en-US" altLang="ja-JP" sz="1200" kern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25</a:t>
          </a:r>
          <a:r>
            <a:rPr lang="en-US" sz="1200" kern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-</a:t>
          </a:r>
          <a:r>
            <a:rPr lang="en-US" altLang="ja-JP" sz="1200" kern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0133</a:t>
          </a:r>
          <a:endParaRPr lang="ja-JP" sz="1200" kern="100" baseline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marL="69850" algn="just">
            <a:lnSpc>
              <a:spcPts val="1300"/>
            </a:lnSpc>
            <a:spcAft>
              <a:spcPts val="0"/>
            </a:spcAft>
          </a:pPr>
          <a:r>
            <a:rPr lang="en-US" sz="1200" kern="10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E-mail</a:t>
          </a:r>
          <a:r>
            <a:rPr lang="ja-JP" altLang="en-US" sz="1200" kern="10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：</a:t>
          </a:r>
          <a:r>
            <a:rPr lang="en-US" sz="1200" kern="10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info.mmm@city.matsusaka.mie.jp</a:t>
          </a:r>
          <a:endParaRPr lang="ja-JP" sz="1200" kern="100" baseline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1"/>
  <sheetViews>
    <sheetView view="pageBreakPreview" zoomScaleNormal="100" zoomScaleSheetLayoutView="100" workbookViewId="0">
      <selection activeCell="B22" sqref="B22:E26"/>
    </sheetView>
  </sheetViews>
  <sheetFormatPr defaultColWidth="3.75" defaultRowHeight="13.5"/>
  <cols>
    <col min="1" max="1" width="3.375" style="53" customWidth="1"/>
    <col min="2" max="16384" width="3.75" style="53"/>
  </cols>
  <sheetData>
    <row r="1" spans="1:31" ht="21.75" customHeight="1">
      <c r="A1" s="60"/>
      <c r="B1" s="61" t="s">
        <v>141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31" ht="15" customHeigh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spans="1:31" ht="24.75" customHeight="1">
      <c r="A3" s="60"/>
      <c r="B3" s="242" t="s">
        <v>150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60"/>
    </row>
    <row r="4" spans="1:31" ht="11.25" customHeight="1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</row>
    <row r="5" spans="1:31" ht="15" customHeight="1">
      <c r="A5" s="60"/>
      <c r="B5" s="226" t="s">
        <v>142</v>
      </c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60"/>
    </row>
    <row r="6" spans="1:31" ht="41.25" customHeight="1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pans="1:31" ht="16.5" customHeight="1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31" ht="33" customHeight="1">
      <c r="A8" s="60"/>
      <c r="B8" s="223" t="s">
        <v>105</v>
      </c>
      <c r="C8" s="224"/>
      <c r="D8" s="224"/>
      <c r="E8" s="225"/>
      <c r="F8" s="230" t="s">
        <v>143</v>
      </c>
      <c r="G8" s="231"/>
      <c r="H8" s="231"/>
      <c r="I8" s="231"/>
      <c r="J8" s="231"/>
      <c r="K8" s="231"/>
      <c r="L8" s="232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60"/>
      <c r="AC8" s="54"/>
      <c r="AD8" s="54"/>
      <c r="AE8" s="54"/>
    </row>
    <row r="9" spans="1:31" ht="33" customHeight="1">
      <c r="A9" s="60"/>
      <c r="B9" s="217" t="s">
        <v>108</v>
      </c>
      <c r="C9" s="218"/>
      <c r="D9" s="218"/>
      <c r="E9" s="219"/>
      <c r="F9" s="220" t="s">
        <v>109</v>
      </c>
      <c r="G9" s="221"/>
      <c r="H9" s="221"/>
      <c r="I9" s="221"/>
      <c r="J9" s="221"/>
      <c r="K9" s="221"/>
      <c r="L9" s="222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60"/>
      <c r="AC9" s="54"/>
      <c r="AD9" s="54"/>
      <c r="AE9" s="54"/>
    </row>
    <row r="10" spans="1:31" ht="17.25" customHeight="1">
      <c r="A10" s="60"/>
      <c r="B10" s="214" t="s">
        <v>103</v>
      </c>
      <c r="C10" s="215"/>
      <c r="D10" s="215"/>
      <c r="E10" s="216"/>
      <c r="F10" s="239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1"/>
      <c r="Z10" s="60"/>
    </row>
    <row r="11" spans="1:31" ht="24.75" customHeight="1">
      <c r="A11" s="60"/>
      <c r="B11" s="243" t="s">
        <v>100</v>
      </c>
      <c r="C11" s="244"/>
      <c r="D11" s="244"/>
      <c r="E11" s="245"/>
      <c r="F11" s="233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235"/>
      <c r="Z11" s="60"/>
    </row>
    <row r="12" spans="1:31" ht="24.75" customHeight="1">
      <c r="A12" s="60"/>
      <c r="B12" s="246"/>
      <c r="C12" s="247"/>
      <c r="D12" s="247"/>
      <c r="E12" s="248"/>
      <c r="F12" s="236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8"/>
      <c r="Z12" s="60"/>
    </row>
    <row r="13" spans="1:31" ht="17.25" customHeight="1">
      <c r="A13" s="60"/>
      <c r="B13" s="214" t="s">
        <v>102</v>
      </c>
      <c r="C13" s="215"/>
      <c r="D13" s="215"/>
      <c r="E13" s="216"/>
      <c r="F13" s="258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59"/>
      <c r="S13" s="259"/>
      <c r="T13" s="259"/>
      <c r="U13" s="259"/>
      <c r="V13" s="259"/>
      <c r="W13" s="259"/>
      <c r="X13" s="259"/>
      <c r="Y13" s="260"/>
      <c r="Z13" s="60"/>
    </row>
    <row r="14" spans="1:31" ht="15" customHeight="1">
      <c r="A14" s="60"/>
      <c r="B14" s="249" t="s">
        <v>101</v>
      </c>
      <c r="C14" s="250"/>
      <c r="D14" s="250"/>
      <c r="E14" s="251"/>
      <c r="F14" s="65" t="s">
        <v>104</v>
      </c>
      <c r="G14" s="64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6"/>
      <c r="Z14" s="60"/>
    </row>
    <row r="15" spans="1:31" ht="37.5" customHeight="1">
      <c r="A15" s="60"/>
      <c r="B15" s="252"/>
      <c r="C15" s="253"/>
      <c r="D15" s="253"/>
      <c r="E15" s="254"/>
      <c r="F15" s="261"/>
      <c r="G15" s="262"/>
      <c r="H15" s="262"/>
      <c r="I15" s="262"/>
      <c r="J15" s="262"/>
      <c r="K15" s="262"/>
      <c r="L15" s="262"/>
      <c r="M15" s="262"/>
      <c r="N15" s="262"/>
      <c r="O15" s="262"/>
      <c r="P15" s="262"/>
      <c r="Q15" s="262"/>
      <c r="R15" s="262"/>
      <c r="S15" s="262"/>
      <c r="T15" s="262"/>
      <c r="U15" s="262"/>
      <c r="V15" s="262"/>
      <c r="W15" s="262"/>
      <c r="X15" s="262"/>
      <c r="Y15" s="263"/>
      <c r="Z15" s="60"/>
    </row>
    <row r="16" spans="1:31" ht="20.25" customHeight="1">
      <c r="A16" s="60"/>
      <c r="B16" s="270" t="s">
        <v>99</v>
      </c>
      <c r="C16" s="271"/>
      <c r="D16" s="271"/>
      <c r="E16" s="272"/>
      <c r="F16" s="273" t="s">
        <v>112</v>
      </c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4"/>
      <c r="Y16" s="275"/>
      <c r="Z16" s="60"/>
    </row>
    <row r="17" spans="1:26" ht="21" customHeight="1">
      <c r="A17" s="60"/>
      <c r="B17" s="249"/>
      <c r="C17" s="250"/>
      <c r="D17" s="250"/>
      <c r="E17" s="251"/>
      <c r="F17" s="276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8"/>
      <c r="Z17" s="60"/>
    </row>
    <row r="18" spans="1:26" ht="21" customHeight="1">
      <c r="A18" s="60"/>
      <c r="B18" s="252"/>
      <c r="C18" s="253"/>
      <c r="D18" s="253"/>
      <c r="E18" s="254"/>
      <c r="F18" s="261"/>
      <c r="G18" s="262"/>
      <c r="H18" s="262"/>
      <c r="I18" s="262"/>
      <c r="J18" s="262"/>
      <c r="K18" s="262"/>
      <c r="L18" s="262"/>
      <c r="M18" s="262"/>
      <c r="N18" s="262"/>
      <c r="O18" s="262"/>
      <c r="P18" s="262"/>
      <c r="Q18" s="262"/>
      <c r="R18" s="262"/>
      <c r="S18" s="262"/>
      <c r="T18" s="262"/>
      <c r="U18" s="262"/>
      <c r="V18" s="262"/>
      <c r="W18" s="262"/>
      <c r="X18" s="262"/>
      <c r="Y18" s="263"/>
      <c r="Z18" s="60"/>
    </row>
    <row r="19" spans="1:26" ht="21" customHeight="1">
      <c r="A19" s="60"/>
      <c r="B19" s="59"/>
      <c r="C19" s="59"/>
      <c r="D19" s="59"/>
      <c r="E19" s="59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0"/>
    </row>
    <row r="20" spans="1:26" ht="21" customHeight="1">
      <c r="A20" s="60"/>
      <c r="B20" s="63" t="s">
        <v>111</v>
      </c>
      <c r="C20" s="59"/>
      <c r="D20" s="59"/>
      <c r="E20" s="59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0"/>
    </row>
    <row r="21" spans="1:26" ht="19.5" customHeight="1">
      <c r="A21" s="60"/>
      <c r="B21" s="214" t="s">
        <v>102</v>
      </c>
      <c r="C21" s="215"/>
      <c r="D21" s="215"/>
      <c r="E21" s="216"/>
      <c r="F21" s="239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1"/>
      <c r="Z21" s="60"/>
    </row>
    <row r="22" spans="1:26" ht="15.75" customHeight="1">
      <c r="A22" s="60"/>
      <c r="B22" s="264" t="s">
        <v>106</v>
      </c>
      <c r="C22" s="265"/>
      <c r="D22" s="265"/>
      <c r="E22" s="266"/>
      <c r="F22" s="66" t="s">
        <v>107</v>
      </c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8"/>
      <c r="Z22" s="60"/>
    </row>
    <row r="23" spans="1:26" ht="33" customHeight="1">
      <c r="A23" s="60"/>
      <c r="B23" s="264"/>
      <c r="C23" s="265"/>
      <c r="D23" s="265"/>
      <c r="E23" s="266"/>
      <c r="F23" s="267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68"/>
      <c r="V23" s="268"/>
      <c r="W23" s="268"/>
      <c r="X23" s="268"/>
      <c r="Y23" s="269"/>
      <c r="Z23" s="60"/>
    </row>
    <row r="24" spans="1:26" ht="33.75" customHeight="1">
      <c r="A24" s="60"/>
      <c r="B24" s="223" t="s">
        <v>110</v>
      </c>
      <c r="C24" s="224"/>
      <c r="D24" s="224"/>
      <c r="E24" s="225"/>
      <c r="F24" s="227" t="s">
        <v>113</v>
      </c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9"/>
      <c r="Z24" s="60"/>
    </row>
    <row r="25" spans="1:26" ht="33.75" customHeight="1">
      <c r="A25" s="60"/>
      <c r="B25" s="223" t="s">
        <v>115</v>
      </c>
      <c r="C25" s="224"/>
      <c r="D25" s="224"/>
      <c r="E25" s="225"/>
      <c r="F25" s="227" t="s">
        <v>113</v>
      </c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9"/>
      <c r="Z25" s="60"/>
    </row>
    <row r="26" spans="1:26" ht="33.75" customHeight="1">
      <c r="A26" s="60"/>
      <c r="B26" s="252" t="s">
        <v>116</v>
      </c>
      <c r="C26" s="253"/>
      <c r="D26" s="253"/>
      <c r="E26" s="254"/>
      <c r="F26" s="255" t="s">
        <v>114</v>
      </c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257"/>
      <c r="Z26" s="60"/>
    </row>
    <row r="27" spans="1:26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spans="1:26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spans="1:26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spans="1:26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spans="1:26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spans="1:26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spans="1:26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spans="1:26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spans="1:26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spans="1:26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spans="1:26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spans="1:26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spans="1:26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spans="1:26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spans="1:26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</sheetData>
  <mergeCells count="27">
    <mergeCell ref="B3:Y3"/>
    <mergeCell ref="B11:E12"/>
    <mergeCell ref="B10:E10"/>
    <mergeCell ref="B14:E15"/>
    <mergeCell ref="F26:Y26"/>
    <mergeCell ref="B24:E24"/>
    <mergeCell ref="B26:E26"/>
    <mergeCell ref="F13:Y13"/>
    <mergeCell ref="F15:Y15"/>
    <mergeCell ref="B22:E23"/>
    <mergeCell ref="B21:E21"/>
    <mergeCell ref="F21:Y21"/>
    <mergeCell ref="F23:Y23"/>
    <mergeCell ref="B16:E18"/>
    <mergeCell ref="F16:Y16"/>
    <mergeCell ref="F17:Y18"/>
    <mergeCell ref="B13:E13"/>
    <mergeCell ref="B9:E9"/>
    <mergeCell ref="F9:L9"/>
    <mergeCell ref="B25:E25"/>
    <mergeCell ref="B5:Y5"/>
    <mergeCell ref="F24:Y24"/>
    <mergeCell ref="F25:Y25"/>
    <mergeCell ref="B8:E8"/>
    <mergeCell ref="F8:L8"/>
    <mergeCell ref="F11:Y12"/>
    <mergeCell ref="F10:Y10"/>
  </mergeCells>
  <phoneticPr fontId="1"/>
  <printOptions horizontalCentered="1"/>
  <pageMargins left="0.62992125984251968" right="0.43307086614173229" top="0.74803149606299213" bottom="0.74803149606299213" header="0.31496062992125984" footer="0.31496062992125984"/>
  <pageSetup paperSize="9" scale="96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T108"/>
  <sheetViews>
    <sheetView tabSelected="1" zoomScaleNormal="100" workbookViewId="0">
      <pane xSplit="5" ySplit="5" topLeftCell="F6" activePane="bottomRight" state="frozen"/>
      <selection activeCell="F11" sqref="F11:Y12"/>
      <selection pane="topRight" activeCell="F11" sqref="F11:Y12"/>
      <selection pane="bottomLeft" activeCell="F11" sqref="F11:Y12"/>
      <selection pane="bottomRight"/>
    </sheetView>
  </sheetViews>
  <sheetFormatPr defaultRowHeight="13.5"/>
  <cols>
    <col min="1" max="1" width="6" style="7" customWidth="1"/>
    <col min="2" max="2" width="10.5" style="7" bestFit="1" customWidth="1"/>
    <col min="3" max="3" width="17.25" style="7" bestFit="1" customWidth="1"/>
    <col min="4" max="4" width="8.625" style="7" customWidth="1"/>
    <col min="5" max="7" width="8.625" style="3" customWidth="1"/>
    <col min="8" max="8" width="7.625" style="3" customWidth="1"/>
    <col min="9" max="9" width="13" style="20" bestFit="1" customWidth="1"/>
    <col min="10" max="10" width="10.625" style="34" hidden="1" customWidth="1"/>
    <col min="11" max="11" width="15.625" style="25" customWidth="1"/>
    <col min="12" max="12" width="27" style="3" customWidth="1"/>
    <col min="13" max="13" width="15.625" style="23" customWidth="1"/>
    <col min="14" max="14" width="18.25" style="3" customWidth="1"/>
    <col min="15" max="15" width="8.125" style="3" customWidth="1"/>
    <col min="16" max="16" width="21.375" style="21" customWidth="1"/>
    <col min="17" max="17" width="19.875" style="23" customWidth="1"/>
    <col min="18" max="18" width="23.5" style="22" customWidth="1"/>
    <col min="19" max="19" width="19.5" style="22" customWidth="1"/>
    <col min="20" max="20" width="12.625" style="23" customWidth="1"/>
    <col min="21" max="21" width="11.75" style="23" customWidth="1"/>
    <col min="22" max="22" width="21" style="23" customWidth="1"/>
    <col min="23" max="23" width="0.75" style="23" customWidth="1"/>
    <col min="24" max="24" width="11.25" style="23" customWidth="1"/>
    <col min="25" max="25" width="9.5" style="3" bestFit="1" customWidth="1"/>
    <col min="26" max="26" width="11" style="3" bestFit="1" customWidth="1"/>
    <col min="27" max="27" width="22.25" style="3" customWidth="1"/>
    <col min="28" max="28" width="27.375" style="4" customWidth="1"/>
    <col min="29" max="29" width="22.5" style="5" customWidth="1"/>
    <col min="30" max="30" width="19.625" style="5" customWidth="1"/>
    <col min="31" max="31" width="14.25" style="3" customWidth="1"/>
    <col min="32" max="32" width="12" style="6" customWidth="1"/>
    <col min="33" max="33" width="19.5" style="31" customWidth="1"/>
    <col min="34" max="34" width="30.5" style="23" customWidth="1"/>
    <col min="35" max="35" width="17.25" style="25" customWidth="1"/>
    <col min="36" max="36" width="37.5" style="7" customWidth="1"/>
    <col min="37" max="39" width="28.125" style="31" customWidth="1"/>
    <col min="41" max="45" width="9" hidden="1" customWidth="1"/>
    <col min="46" max="46" width="12.5" hidden="1" customWidth="1"/>
  </cols>
  <sheetData>
    <row r="1" spans="1:46" ht="19.5" customHeight="1">
      <c r="A1" s="39" t="s">
        <v>151</v>
      </c>
      <c r="B1" s="37"/>
      <c r="C1" s="37"/>
      <c r="D1" s="37"/>
      <c r="E1" s="37"/>
      <c r="F1" s="30"/>
      <c r="G1" s="30"/>
      <c r="H1" s="30"/>
      <c r="I1" s="1"/>
      <c r="K1" s="24"/>
      <c r="P1" s="2"/>
      <c r="Q1" s="26"/>
      <c r="R1" s="26"/>
      <c r="S1" s="26"/>
      <c r="AE1" s="35"/>
      <c r="AF1" s="35"/>
      <c r="AG1" s="35"/>
      <c r="AI1" s="24"/>
      <c r="AJ1" s="28"/>
      <c r="AK1" s="35"/>
      <c r="AL1" s="35"/>
      <c r="AM1" s="35"/>
      <c r="AO1" s="35"/>
      <c r="AP1" s="35"/>
      <c r="AQ1" s="35"/>
      <c r="AR1" s="35"/>
      <c r="AS1" s="35"/>
      <c r="AT1" s="115" t="s">
        <v>174</v>
      </c>
    </row>
    <row r="2" spans="1:46" ht="18" customHeight="1">
      <c r="A2" s="38" t="s">
        <v>86</v>
      </c>
      <c r="B2" s="37"/>
      <c r="C2" s="37"/>
      <c r="D2" s="37"/>
      <c r="E2" s="37"/>
      <c r="F2" s="30"/>
      <c r="G2" s="30"/>
      <c r="H2" s="30"/>
      <c r="I2" s="1"/>
      <c r="J2" s="33">
        <v>45277</v>
      </c>
      <c r="K2" s="24"/>
      <c r="P2" s="2"/>
      <c r="Q2" s="26"/>
      <c r="R2" s="81"/>
      <c r="S2" s="26"/>
      <c r="AC2" s="29"/>
      <c r="AD2" s="36"/>
      <c r="AE2" s="35"/>
      <c r="AF2" s="35"/>
      <c r="AG2" s="35"/>
      <c r="AI2" s="24"/>
      <c r="AJ2" s="28"/>
      <c r="AK2" s="35"/>
      <c r="AL2" s="35"/>
      <c r="AM2" s="35"/>
      <c r="AO2" s="35"/>
      <c r="AP2" s="35"/>
      <c r="AQ2" s="35"/>
      <c r="AR2" s="35"/>
      <c r="AS2" s="35"/>
      <c r="AT2" s="207">
        <f>SUM(AT7:AT106)</f>
        <v>0</v>
      </c>
    </row>
    <row r="3" spans="1:46" s="118" customFormat="1" ht="17.25">
      <c r="A3" s="114"/>
      <c r="B3" s="115" t="s">
        <v>38</v>
      </c>
      <c r="C3" s="115" t="s">
        <v>39</v>
      </c>
      <c r="D3" s="279" t="s">
        <v>40</v>
      </c>
      <c r="E3" s="280"/>
      <c r="F3" s="280"/>
      <c r="G3" s="281"/>
      <c r="H3" s="115" t="s">
        <v>78</v>
      </c>
      <c r="I3" s="115" t="s">
        <v>79</v>
      </c>
      <c r="J3" s="116"/>
      <c r="K3" s="287" t="s">
        <v>126</v>
      </c>
      <c r="L3" s="288"/>
      <c r="M3" s="287" t="s">
        <v>127</v>
      </c>
      <c r="N3" s="290"/>
      <c r="O3" s="288"/>
      <c r="P3" s="115" t="s">
        <v>128</v>
      </c>
      <c r="Q3" s="115" t="s">
        <v>129</v>
      </c>
      <c r="R3" s="115" t="s">
        <v>136</v>
      </c>
      <c r="S3" s="115" t="s">
        <v>130</v>
      </c>
      <c r="T3" s="117" t="s">
        <v>131</v>
      </c>
      <c r="U3" s="117" t="s">
        <v>132</v>
      </c>
      <c r="V3" s="117" t="s">
        <v>133</v>
      </c>
      <c r="W3" s="117"/>
      <c r="X3" s="289" t="s">
        <v>134</v>
      </c>
      <c r="Y3" s="289"/>
      <c r="Z3" s="289"/>
      <c r="AA3" s="289"/>
      <c r="AB3" s="289"/>
      <c r="AC3" s="115" t="s">
        <v>139</v>
      </c>
      <c r="AD3" s="279" t="s">
        <v>140</v>
      </c>
      <c r="AE3" s="280"/>
      <c r="AF3" s="280"/>
      <c r="AG3" s="281"/>
      <c r="AH3" s="287" t="s">
        <v>138</v>
      </c>
      <c r="AI3" s="288"/>
      <c r="AJ3" s="115" t="s">
        <v>135</v>
      </c>
      <c r="AK3" s="115" t="s">
        <v>153</v>
      </c>
      <c r="AL3" s="115" t="s">
        <v>162</v>
      </c>
      <c r="AM3" s="115" t="s">
        <v>166</v>
      </c>
      <c r="AO3" s="115" t="s">
        <v>175</v>
      </c>
      <c r="AP3" s="115"/>
      <c r="AQ3" s="115"/>
      <c r="AR3" s="115"/>
      <c r="AS3" s="115"/>
      <c r="AT3" s="115"/>
    </row>
    <row r="4" spans="1:46" s="94" customFormat="1" ht="15.75" customHeight="1">
      <c r="A4" s="82" t="s">
        <v>12</v>
      </c>
      <c r="B4" s="292" t="s">
        <v>0</v>
      </c>
      <c r="C4" s="292" t="s">
        <v>68</v>
      </c>
      <c r="D4" s="294" t="s">
        <v>69</v>
      </c>
      <c r="E4" s="295"/>
      <c r="F4" s="294" t="s">
        <v>70</v>
      </c>
      <c r="G4" s="295"/>
      <c r="H4" s="83" t="s">
        <v>71</v>
      </c>
      <c r="I4" s="84" t="s">
        <v>72</v>
      </c>
      <c r="J4" s="85" t="s">
        <v>125</v>
      </c>
      <c r="K4" s="285" t="s">
        <v>84</v>
      </c>
      <c r="L4" s="286"/>
      <c r="M4" s="285" t="s">
        <v>73</v>
      </c>
      <c r="N4" s="291"/>
      <c r="O4" s="286"/>
      <c r="P4" s="86" t="s">
        <v>85</v>
      </c>
      <c r="Q4" s="87" t="s">
        <v>117</v>
      </c>
      <c r="R4" s="88" t="s">
        <v>74</v>
      </c>
      <c r="S4" s="88" t="s">
        <v>137</v>
      </c>
      <c r="T4" s="89" t="s">
        <v>75</v>
      </c>
      <c r="U4" s="87" t="s">
        <v>76</v>
      </c>
      <c r="V4" s="90" t="s">
        <v>77</v>
      </c>
      <c r="W4" s="90"/>
      <c r="X4" s="282" t="s">
        <v>87</v>
      </c>
      <c r="Y4" s="283"/>
      <c r="Z4" s="283"/>
      <c r="AA4" s="283"/>
      <c r="AB4" s="284"/>
      <c r="AC4" s="91" t="s">
        <v>65</v>
      </c>
      <c r="AD4" s="282" t="s">
        <v>80</v>
      </c>
      <c r="AE4" s="283"/>
      <c r="AF4" s="284"/>
      <c r="AG4" s="92" t="s">
        <v>81</v>
      </c>
      <c r="AH4" s="90" t="s">
        <v>48</v>
      </c>
      <c r="AI4" s="93" t="s">
        <v>49</v>
      </c>
      <c r="AJ4" s="91" t="s">
        <v>43</v>
      </c>
      <c r="AK4" s="204" t="s">
        <v>154</v>
      </c>
      <c r="AL4" s="204" t="s">
        <v>167</v>
      </c>
      <c r="AM4" s="204" t="s">
        <v>163</v>
      </c>
      <c r="AO4" s="208"/>
      <c r="AP4" s="213" t="s">
        <v>176</v>
      </c>
      <c r="AQ4" s="213" t="s">
        <v>177</v>
      </c>
      <c r="AR4" s="213" t="s">
        <v>178</v>
      </c>
      <c r="AS4" s="213" t="s">
        <v>179</v>
      </c>
      <c r="AT4" s="204"/>
    </row>
    <row r="5" spans="1:46" s="94" customFormat="1" ht="15.75" customHeight="1" thickBot="1">
      <c r="A5" s="95"/>
      <c r="B5" s="293"/>
      <c r="C5" s="293"/>
      <c r="D5" s="96" t="s">
        <v>28</v>
      </c>
      <c r="E5" s="97" t="s">
        <v>29</v>
      </c>
      <c r="F5" s="96" t="s">
        <v>35</v>
      </c>
      <c r="G5" s="97" t="s">
        <v>36</v>
      </c>
      <c r="H5" s="98" t="s">
        <v>5</v>
      </c>
      <c r="I5" s="99" t="s">
        <v>31</v>
      </c>
      <c r="J5" s="100" t="s">
        <v>6</v>
      </c>
      <c r="K5" s="101" t="s">
        <v>82</v>
      </c>
      <c r="L5" s="102" t="s">
        <v>83</v>
      </c>
      <c r="M5" s="101" t="s">
        <v>45</v>
      </c>
      <c r="N5" s="103" t="s">
        <v>46</v>
      </c>
      <c r="O5" s="104" t="s">
        <v>47</v>
      </c>
      <c r="P5" s="98" t="s">
        <v>5</v>
      </c>
      <c r="Q5" s="203" t="s">
        <v>149</v>
      </c>
      <c r="R5" s="106" t="s">
        <v>7</v>
      </c>
      <c r="S5" s="106" t="s">
        <v>7</v>
      </c>
      <c r="T5" s="105" t="s">
        <v>5</v>
      </c>
      <c r="U5" s="105" t="s">
        <v>5</v>
      </c>
      <c r="V5" s="106" t="s">
        <v>5</v>
      </c>
      <c r="W5" s="106"/>
      <c r="X5" s="107" t="s">
        <v>89</v>
      </c>
      <c r="Y5" s="108" t="s">
        <v>37</v>
      </c>
      <c r="Z5" s="109" t="s">
        <v>32</v>
      </c>
      <c r="AA5" s="109" t="s">
        <v>13</v>
      </c>
      <c r="AB5" s="104" t="s">
        <v>8</v>
      </c>
      <c r="AC5" s="110" t="s">
        <v>66</v>
      </c>
      <c r="AD5" s="111" t="s">
        <v>50</v>
      </c>
      <c r="AE5" s="103" t="s">
        <v>1</v>
      </c>
      <c r="AF5" s="104" t="s">
        <v>95</v>
      </c>
      <c r="AG5" s="105" t="s">
        <v>118</v>
      </c>
      <c r="AH5" s="106" t="s">
        <v>5</v>
      </c>
      <c r="AI5" s="112"/>
      <c r="AJ5" s="113"/>
      <c r="AK5" s="105" t="s">
        <v>155</v>
      </c>
      <c r="AL5" s="105"/>
      <c r="AM5" s="105" t="s">
        <v>168</v>
      </c>
      <c r="AO5" s="105" t="s">
        <v>180</v>
      </c>
      <c r="AP5" s="105" t="s">
        <v>181</v>
      </c>
      <c r="AQ5" s="105" t="s">
        <v>182</v>
      </c>
      <c r="AR5" s="105" t="s">
        <v>183</v>
      </c>
      <c r="AS5" s="105" t="s">
        <v>184</v>
      </c>
      <c r="AT5" s="105"/>
    </row>
    <row r="6" spans="1:46" s="138" customFormat="1" ht="18.75" customHeight="1" thickTop="1">
      <c r="A6" s="119" t="s">
        <v>42</v>
      </c>
      <c r="B6" s="120">
        <v>45461</v>
      </c>
      <c r="C6" s="121" t="s">
        <v>91</v>
      </c>
      <c r="D6" s="122" t="s">
        <v>26</v>
      </c>
      <c r="E6" s="123" t="s">
        <v>9</v>
      </c>
      <c r="F6" s="124" t="s">
        <v>41</v>
      </c>
      <c r="G6" s="123" t="s">
        <v>10</v>
      </c>
      <c r="H6" s="125" t="s">
        <v>11</v>
      </c>
      <c r="I6" s="120">
        <v>30008</v>
      </c>
      <c r="J6" s="126">
        <f t="shared" ref="J6:J37" si="0">DATEDIF($I6,$J$2,"y")</f>
        <v>41</v>
      </c>
      <c r="K6" s="127" t="s">
        <v>92</v>
      </c>
      <c r="L6" s="128" t="s">
        <v>93</v>
      </c>
      <c r="M6" s="127" t="s">
        <v>94</v>
      </c>
      <c r="N6" s="129" t="s">
        <v>15</v>
      </c>
      <c r="O6" s="130" t="s">
        <v>30</v>
      </c>
      <c r="P6" s="125" t="s">
        <v>25</v>
      </c>
      <c r="Q6" s="40" t="s">
        <v>152</v>
      </c>
      <c r="R6" s="132">
        <v>0.11805555555555557</v>
      </c>
      <c r="S6" s="132">
        <v>0.11145833333333333</v>
      </c>
      <c r="T6" s="131" t="s">
        <v>17</v>
      </c>
      <c r="U6" s="131" t="s">
        <v>23</v>
      </c>
      <c r="V6" s="131" t="s">
        <v>58</v>
      </c>
      <c r="W6" s="131"/>
      <c r="X6" s="131" t="s">
        <v>88</v>
      </c>
      <c r="Y6" s="124" t="s">
        <v>16</v>
      </c>
      <c r="Z6" s="27" t="s">
        <v>14</v>
      </c>
      <c r="AA6" s="42" t="s">
        <v>33</v>
      </c>
      <c r="AB6" s="43" t="s">
        <v>34</v>
      </c>
      <c r="AC6" s="44" t="s">
        <v>67</v>
      </c>
      <c r="AD6" s="45" t="s">
        <v>124</v>
      </c>
      <c r="AE6" s="133" t="s">
        <v>97</v>
      </c>
      <c r="AF6" s="134" t="s">
        <v>98</v>
      </c>
      <c r="AG6" s="135" t="s">
        <v>157</v>
      </c>
      <c r="AH6" s="136" t="s">
        <v>96</v>
      </c>
      <c r="AI6" s="137" t="s">
        <v>27</v>
      </c>
      <c r="AJ6" s="137"/>
      <c r="AK6" s="137" t="s">
        <v>158</v>
      </c>
      <c r="AL6" s="137" t="s">
        <v>164</v>
      </c>
      <c r="AM6" s="205" t="s">
        <v>169</v>
      </c>
      <c r="AO6" s="211">
        <f>IF(P6=リスト!$B$2,12900,IF(P6=リスト!$B$3,4000,IF(P6=リスト!$B$4,3000,IF(P6=リスト!$B$5,2000,IF(P6=リスト!$B$6,1000,0)))))</f>
        <v>12900</v>
      </c>
      <c r="AP6" s="212">
        <f>IF(U6=リスト!$E$2,1000,0)</f>
        <v>1000</v>
      </c>
      <c r="AQ6" s="212">
        <f>IF(AG6=リスト!$H$2,500,0)</f>
        <v>500</v>
      </c>
      <c r="AR6" s="212">
        <f>IF(AK6=リスト!$J$3,500,IF(AK6=リスト!$J$4,300,IF(AK6=リスト!$J$5,1000,IF(AK6=リスト!$J$3,600,0))))</f>
        <v>0</v>
      </c>
      <c r="AS6" s="212">
        <f>IF(AL6=リスト!$K$2,500,0)</f>
        <v>500</v>
      </c>
      <c r="AT6" s="212">
        <f t="shared" ref="AT6" si="1">SUM(AO6:AS6)</f>
        <v>14900</v>
      </c>
    </row>
    <row r="7" spans="1:46" s="156" customFormat="1" ht="18.75" customHeight="1">
      <c r="A7" s="202">
        <v>1</v>
      </c>
      <c r="B7" s="139"/>
      <c r="C7" s="140"/>
      <c r="D7" s="141"/>
      <c r="E7" s="18"/>
      <c r="F7" s="19"/>
      <c r="G7" s="18"/>
      <c r="H7" s="11"/>
      <c r="I7" s="139"/>
      <c r="J7" s="142">
        <f t="shared" si="0"/>
        <v>123</v>
      </c>
      <c r="K7" s="143"/>
      <c r="L7" s="144"/>
      <c r="M7" s="143"/>
      <c r="N7" s="145"/>
      <c r="O7" s="146"/>
      <c r="P7" s="11"/>
      <c r="Q7" s="40"/>
      <c r="R7" s="16"/>
      <c r="S7" s="16"/>
      <c r="T7" s="147"/>
      <c r="U7" s="147"/>
      <c r="V7" s="147"/>
      <c r="W7" s="147"/>
      <c r="X7" s="147"/>
      <c r="Y7" s="50"/>
      <c r="Z7" s="148"/>
      <c r="AA7" s="149"/>
      <c r="AB7" s="150"/>
      <c r="AC7" s="46"/>
      <c r="AD7" s="47"/>
      <c r="AE7" s="151"/>
      <c r="AF7" s="152"/>
      <c r="AG7" s="153"/>
      <c r="AH7" s="154"/>
      <c r="AI7" s="155"/>
      <c r="AJ7" s="8"/>
      <c r="AK7" s="153"/>
      <c r="AL7" s="206"/>
      <c r="AM7" s="205"/>
      <c r="AO7" s="210">
        <f>IF(P7=リスト!$B$2,12900,IF(P7=リスト!$B$3,4000,IF(P7=リスト!$B$4,3000,IF(P7=リスト!$B$5,2000,IF(P7=リスト!$B$6,1000,0)))))</f>
        <v>0</v>
      </c>
      <c r="AP7" s="209">
        <f>IF(U7=リスト!$E$2,1000,0)</f>
        <v>0</v>
      </c>
      <c r="AQ7" s="209">
        <f>IF(AG7=リスト!$H$2,500,0)</f>
        <v>0</v>
      </c>
      <c r="AR7" s="209">
        <f>IF(AK7=リスト!$J$3,500,IF(AK7=リスト!$J$4,300,IF(AK7=リスト!$J$5,1000,IF(AK7=リスト!$J$3,600,0))))</f>
        <v>0</v>
      </c>
      <c r="AS7" s="209">
        <f>IF(AL7=リスト!$K$2,500,0)</f>
        <v>0</v>
      </c>
      <c r="AT7" s="209">
        <f t="shared" ref="AT7:AT70" si="2">SUM(AO7:AS7)</f>
        <v>0</v>
      </c>
    </row>
    <row r="8" spans="1:46" s="156" customFormat="1" ht="18.75" customHeight="1">
      <c r="A8" s="202">
        <v>2</v>
      </c>
      <c r="B8" s="139"/>
      <c r="C8" s="140"/>
      <c r="D8" s="141"/>
      <c r="E8" s="14"/>
      <c r="F8" s="157"/>
      <c r="G8" s="158"/>
      <c r="H8" s="11"/>
      <c r="I8" s="159"/>
      <c r="J8" s="142"/>
      <c r="K8" s="160"/>
      <c r="L8" s="161"/>
      <c r="M8" s="160"/>
      <c r="N8" s="162"/>
      <c r="O8" s="163"/>
      <c r="P8" s="11"/>
      <c r="Q8" s="40"/>
      <c r="R8" s="17"/>
      <c r="S8" s="17"/>
      <c r="T8" s="147"/>
      <c r="U8" s="147"/>
      <c r="V8" s="147"/>
      <c r="W8" s="147"/>
      <c r="X8" s="147"/>
      <c r="Y8" s="48"/>
      <c r="Z8" s="148"/>
      <c r="AA8" s="149"/>
      <c r="AB8" s="164"/>
      <c r="AC8" s="46"/>
      <c r="AD8" s="48"/>
      <c r="AE8" s="165"/>
      <c r="AF8" s="52"/>
      <c r="AG8" s="153"/>
      <c r="AH8" s="154"/>
      <c r="AI8" s="158"/>
      <c r="AJ8" s="9"/>
      <c r="AK8" s="153"/>
      <c r="AL8" s="206"/>
      <c r="AM8" s="205"/>
      <c r="AO8" s="210">
        <f>IF(P8=リスト!$B$2,12900,IF(P8=リスト!$B$3,4000,IF(P8=リスト!$B$4,3000,IF(P8=リスト!$B$5,2000,IF(P8=リスト!$B$6,1000,0)))))</f>
        <v>0</v>
      </c>
      <c r="AP8" s="209">
        <f>IF(U8=リスト!$E$2,1000,0)</f>
        <v>0</v>
      </c>
      <c r="AQ8" s="209">
        <f>IF(AG8=リスト!$H$2,500,0)</f>
        <v>0</v>
      </c>
      <c r="AR8" s="209">
        <f>IF(AK8=リスト!$J$3,500,IF(AK8=リスト!$J$4,300,IF(AK8=リスト!$J$5,1000,IF(AK8=リスト!$J$3,600,0))))</f>
        <v>0</v>
      </c>
      <c r="AS8" s="209">
        <f>IF(AL8=リスト!$K$2,500,0)</f>
        <v>0</v>
      </c>
      <c r="AT8" s="209">
        <f t="shared" si="2"/>
        <v>0</v>
      </c>
    </row>
    <row r="9" spans="1:46" s="156" customFormat="1" ht="18.75" customHeight="1">
      <c r="A9" s="202">
        <v>3</v>
      </c>
      <c r="B9" s="139"/>
      <c r="C9" s="140"/>
      <c r="D9" s="141"/>
      <c r="E9" s="14"/>
      <c r="F9" s="166"/>
      <c r="G9" s="155"/>
      <c r="H9" s="11"/>
      <c r="I9" s="139"/>
      <c r="J9" s="142">
        <f t="shared" si="0"/>
        <v>123</v>
      </c>
      <c r="K9" s="143"/>
      <c r="L9" s="144"/>
      <c r="M9" s="143"/>
      <c r="N9" s="145"/>
      <c r="O9" s="146"/>
      <c r="P9" s="11"/>
      <c r="Q9" s="40"/>
      <c r="R9" s="16"/>
      <c r="S9" s="16"/>
      <c r="T9" s="147"/>
      <c r="U9" s="147"/>
      <c r="V9" s="147"/>
      <c r="W9" s="147"/>
      <c r="X9" s="147"/>
      <c r="Y9" s="50"/>
      <c r="Z9" s="148"/>
      <c r="AA9" s="149"/>
      <c r="AB9" s="150"/>
      <c r="AC9" s="46"/>
      <c r="AD9" s="49"/>
      <c r="AE9" s="167"/>
      <c r="AF9" s="41"/>
      <c r="AG9" s="153"/>
      <c r="AH9" s="154"/>
      <c r="AI9" s="155"/>
      <c r="AJ9" s="10"/>
      <c r="AK9" s="153"/>
      <c r="AL9" s="206"/>
      <c r="AM9" s="205"/>
      <c r="AO9" s="210">
        <f>IF(P9=リスト!$B$2,12900,IF(P9=リスト!$B$3,4000,IF(P9=リスト!$B$4,3000,IF(P9=リスト!$B$5,2000,IF(P9=リスト!$B$6,1000,0)))))</f>
        <v>0</v>
      </c>
      <c r="AP9" s="209">
        <f>IF(U9=リスト!$E$2,1000,0)</f>
        <v>0</v>
      </c>
      <c r="AQ9" s="209">
        <f>IF(AG9=リスト!$H$2,500,0)</f>
        <v>0</v>
      </c>
      <c r="AR9" s="209">
        <f>IF(AK9=リスト!$J$3,500,IF(AK9=リスト!$J$4,300,IF(AK9=リスト!$J$5,1000,IF(AK9=リスト!$J$3,600,0))))</f>
        <v>0</v>
      </c>
      <c r="AS9" s="209">
        <f>IF(AL9=リスト!$K$2,500,0)</f>
        <v>0</v>
      </c>
      <c r="AT9" s="209">
        <f t="shared" si="2"/>
        <v>0</v>
      </c>
    </row>
    <row r="10" spans="1:46" s="156" customFormat="1" ht="18.75" customHeight="1">
      <c r="A10" s="202">
        <v>4</v>
      </c>
      <c r="B10" s="139"/>
      <c r="C10" s="140"/>
      <c r="D10" s="141"/>
      <c r="E10" s="158"/>
      <c r="F10" s="157"/>
      <c r="G10" s="158"/>
      <c r="H10" s="11"/>
      <c r="I10" s="139"/>
      <c r="J10" s="142">
        <f t="shared" si="0"/>
        <v>123</v>
      </c>
      <c r="K10" s="143"/>
      <c r="L10" s="144"/>
      <c r="M10" s="143"/>
      <c r="N10" s="145"/>
      <c r="O10" s="146"/>
      <c r="P10" s="11"/>
      <c r="Q10" s="40"/>
      <c r="R10" s="16"/>
      <c r="S10" s="16"/>
      <c r="T10" s="147"/>
      <c r="U10" s="147"/>
      <c r="V10" s="147"/>
      <c r="W10" s="147"/>
      <c r="X10" s="147"/>
      <c r="Y10" s="50"/>
      <c r="Z10" s="148"/>
      <c r="AA10" s="149"/>
      <c r="AB10" s="150"/>
      <c r="AC10" s="46"/>
      <c r="AD10" s="49"/>
      <c r="AE10" s="167"/>
      <c r="AF10" s="168"/>
      <c r="AG10" s="153"/>
      <c r="AH10" s="154"/>
      <c r="AI10" s="155"/>
      <c r="AJ10" s="10"/>
      <c r="AK10" s="153"/>
      <c r="AL10" s="206"/>
      <c r="AM10" s="205"/>
      <c r="AO10" s="210">
        <f>IF(P10=リスト!$B$2,12900,IF(P10=リスト!$B$3,4000,IF(P10=リスト!$B$4,3000,IF(P10=リスト!$B$5,2000,IF(P10=リスト!$B$6,1000,0)))))</f>
        <v>0</v>
      </c>
      <c r="AP10" s="209">
        <f>IF(U10=リスト!$E$2,1000,0)</f>
        <v>0</v>
      </c>
      <c r="AQ10" s="209">
        <f>IF(AG10=リスト!$H$2,500,0)</f>
        <v>0</v>
      </c>
      <c r="AR10" s="209">
        <f>IF(AK10=リスト!$J$3,500,IF(AK10=リスト!$J$4,300,IF(AK10=リスト!$J$5,1000,IF(AK10=リスト!$J$3,600,0))))</f>
        <v>0</v>
      </c>
      <c r="AS10" s="209">
        <f>IF(AL10=リスト!$K$2,500,0)</f>
        <v>0</v>
      </c>
      <c r="AT10" s="209">
        <f t="shared" si="2"/>
        <v>0</v>
      </c>
    </row>
    <row r="11" spans="1:46" s="156" customFormat="1" ht="18.75" customHeight="1">
      <c r="A11" s="202">
        <v>5</v>
      </c>
      <c r="B11" s="139"/>
      <c r="C11" s="140"/>
      <c r="D11" s="141"/>
      <c r="E11" s="18"/>
      <c r="F11" s="19"/>
      <c r="G11" s="18"/>
      <c r="H11" s="11"/>
      <c r="I11" s="139"/>
      <c r="J11" s="142">
        <f t="shared" si="0"/>
        <v>123</v>
      </c>
      <c r="K11" s="143"/>
      <c r="L11" s="161"/>
      <c r="M11" s="160"/>
      <c r="N11" s="162"/>
      <c r="O11" s="163"/>
      <c r="P11" s="11"/>
      <c r="Q11" s="40"/>
      <c r="R11" s="16"/>
      <c r="S11" s="16"/>
      <c r="T11" s="147"/>
      <c r="U11" s="147"/>
      <c r="V11" s="147"/>
      <c r="W11" s="147"/>
      <c r="X11" s="147"/>
      <c r="Y11" s="50"/>
      <c r="Z11" s="148"/>
      <c r="AA11" s="149"/>
      <c r="AB11" s="164"/>
      <c r="AC11" s="46"/>
      <c r="AD11" s="49"/>
      <c r="AE11" s="167"/>
      <c r="AF11" s="168"/>
      <c r="AG11" s="153"/>
      <c r="AH11" s="154"/>
      <c r="AI11" s="155"/>
      <c r="AJ11" s="10"/>
      <c r="AK11" s="153"/>
      <c r="AL11" s="206"/>
      <c r="AM11" s="205"/>
      <c r="AO11" s="210">
        <f>IF(P11=リスト!$B$2,12900,IF(P11=リスト!$B$3,4000,IF(P11=リスト!$B$4,3000,IF(P11=リスト!$B$5,2000,IF(P11=リスト!$B$6,1000,0)))))</f>
        <v>0</v>
      </c>
      <c r="AP11" s="209">
        <f>IF(U11=リスト!$E$2,1000,0)</f>
        <v>0</v>
      </c>
      <c r="AQ11" s="209">
        <f>IF(AG11=リスト!$H$2,500,0)</f>
        <v>0</v>
      </c>
      <c r="AR11" s="209">
        <f>IF(AK11=リスト!$J$3,500,IF(AK11=リスト!$J$4,300,IF(AK11=リスト!$J$5,1000,IF(AK11=リスト!$J$3,600,0))))</f>
        <v>0</v>
      </c>
      <c r="AS11" s="209">
        <f>IF(AL11=リスト!$K$2,500,0)</f>
        <v>0</v>
      </c>
      <c r="AT11" s="209">
        <f t="shared" si="2"/>
        <v>0</v>
      </c>
    </row>
    <row r="12" spans="1:46" s="156" customFormat="1" ht="18.75" customHeight="1">
      <c r="A12" s="202">
        <v>6</v>
      </c>
      <c r="B12" s="139"/>
      <c r="C12" s="140"/>
      <c r="D12" s="141"/>
      <c r="E12" s="18"/>
      <c r="F12" s="19"/>
      <c r="G12" s="18"/>
      <c r="H12" s="11"/>
      <c r="I12" s="139"/>
      <c r="J12" s="142">
        <f t="shared" si="0"/>
        <v>123</v>
      </c>
      <c r="K12" s="143"/>
      <c r="L12" s="144"/>
      <c r="M12" s="143"/>
      <c r="N12" s="145"/>
      <c r="O12" s="146"/>
      <c r="P12" s="11"/>
      <c r="Q12" s="40"/>
      <c r="R12" s="16"/>
      <c r="S12" s="16"/>
      <c r="T12" s="147"/>
      <c r="U12" s="147"/>
      <c r="V12" s="147"/>
      <c r="W12" s="147"/>
      <c r="X12" s="147"/>
      <c r="Y12" s="50"/>
      <c r="Z12" s="148"/>
      <c r="AA12" s="149"/>
      <c r="AB12" s="150"/>
      <c r="AC12" s="46"/>
      <c r="AD12" s="49"/>
      <c r="AE12" s="167"/>
      <c r="AF12" s="168"/>
      <c r="AG12" s="153"/>
      <c r="AH12" s="154"/>
      <c r="AI12" s="155"/>
      <c r="AJ12" s="10"/>
      <c r="AK12" s="153"/>
      <c r="AL12" s="206"/>
      <c r="AM12" s="205"/>
      <c r="AO12" s="210">
        <f>IF(P12=リスト!$B$2,12900,IF(P12=リスト!$B$3,4000,IF(P12=リスト!$B$4,3000,IF(P12=リスト!$B$5,2000,IF(P12=リスト!$B$6,1000,0)))))</f>
        <v>0</v>
      </c>
      <c r="AP12" s="209">
        <f>IF(U12=リスト!$E$2,1000,0)</f>
        <v>0</v>
      </c>
      <c r="AQ12" s="209">
        <f>IF(AG12=リスト!$H$2,500,0)</f>
        <v>0</v>
      </c>
      <c r="AR12" s="209">
        <f>IF(AK12=リスト!$J$3,500,IF(AK12=リスト!$J$4,300,IF(AK12=リスト!$J$5,1000,IF(AK12=リスト!$J$3,600,0))))</f>
        <v>0</v>
      </c>
      <c r="AS12" s="209">
        <f>IF(AL12=リスト!$K$2,500,0)</f>
        <v>0</v>
      </c>
      <c r="AT12" s="209">
        <f t="shared" si="2"/>
        <v>0</v>
      </c>
    </row>
    <row r="13" spans="1:46" s="156" customFormat="1" ht="18.75" customHeight="1">
      <c r="A13" s="202">
        <v>7</v>
      </c>
      <c r="B13" s="139"/>
      <c r="C13" s="140"/>
      <c r="D13" s="141"/>
      <c r="E13" s="169"/>
      <c r="F13" s="170"/>
      <c r="G13" s="169"/>
      <c r="H13" s="10"/>
      <c r="I13" s="171"/>
      <c r="J13" s="142">
        <f t="shared" si="0"/>
        <v>123</v>
      </c>
      <c r="K13" s="143"/>
      <c r="L13" s="144"/>
      <c r="M13" s="143"/>
      <c r="N13" s="145"/>
      <c r="O13" s="146"/>
      <c r="P13" s="11"/>
      <c r="Q13" s="40"/>
      <c r="R13" s="172"/>
      <c r="S13" s="172"/>
      <c r="T13" s="147"/>
      <c r="U13" s="147"/>
      <c r="V13" s="147"/>
      <c r="W13" s="147"/>
      <c r="X13" s="147"/>
      <c r="Y13" s="50"/>
      <c r="Z13" s="148"/>
      <c r="AA13" s="149"/>
      <c r="AB13" s="173"/>
      <c r="AC13" s="46"/>
      <c r="AD13" s="50"/>
      <c r="AE13" s="149"/>
      <c r="AF13" s="41"/>
      <c r="AG13" s="153"/>
      <c r="AH13" s="154"/>
      <c r="AI13" s="174"/>
      <c r="AJ13" s="10"/>
      <c r="AK13" s="153"/>
      <c r="AL13" s="206"/>
      <c r="AM13" s="205"/>
      <c r="AO13" s="210">
        <f>IF(P13=リスト!$B$2,12900,IF(P13=リスト!$B$3,4000,IF(P13=リスト!$B$4,3000,IF(P13=リスト!$B$5,2000,IF(P13=リスト!$B$6,1000,0)))))</f>
        <v>0</v>
      </c>
      <c r="AP13" s="209">
        <f>IF(U13=リスト!$E$2,1000,0)</f>
        <v>0</v>
      </c>
      <c r="AQ13" s="209">
        <f>IF(AG13=リスト!$H$2,500,0)</f>
        <v>0</v>
      </c>
      <c r="AR13" s="209">
        <f>IF(AK13=リスト!$J$3,500,IF(AK13=リスト!$J$4,300,IF(AK13=リスト!$J$5,1000,IF(AK13=リスト!$J$3,600,0))))</f>
        <v>0</v>
      </c>
      <c r="AS13" s="209">
        <f>IF(AL13=リスト!$K$2,500,0)</f>
        <v>0</v>
      </c>
      <c r="AT13" s="209">
        <f t="shared" si="2"/>
        <v>0</v>
      </c>
    </row>
    <row r="14" spans="1:46" s="156" customFormat="1" ht="18.75" customHeight="1">
      <c r="A14" s="202">
        <v>8</v>
      </c>
      <c r="B14" s="139"/>
      <c r="C14" s="140"/>
      <c r="D14" s="141"/>
      <c r="E14" s="169"/>
      <c r="F14" s="170"/>
      <c r="G14" s="169"/>
      <c r="H14" s="10"/>
      <c r="I14" s="171"/>
      <c r="J14" s="142">
        <f t="shared" si="0"/>
        <v>123</v>
      </c>
      <c r="K14" s="175"/>
      <c r="L14" s="176"/>
      <c r="M14" s="175"/>
      <c r="N14" s="177"/>
      <c r="O14" s="178"/>
      <c r="P14" s="11"/>
      <c r="Q14" s="40"/>
      <c r="R14" s="172"/>
      <c r="S14" s="172"/>
      <c r="T14" s="147"/>
      <c r="U14" s="147"/>
      <c r="V14" s="147"/>
      <c r="W14" s="147"/>
      <c r="X14" s="147"/>
      <c r="Y14" s="49"/>
      <c r="Z14" s="148"/>
      <c r="AA14" s="149"/>
      <c r="AB14" s="173"/>
      <c r="AC14" s="46"/>
      <c r="AD14" s="49"/>
      <c r="AE14" s="167"/>
      <c r="AF14" s="168"/>
      <c r="AG14" s="153"/>
      <c r="AH14" s="154"/>
      <c r="AI14" s="174"/>
      <c r="AJ14" s="10"/>
      <c r="AK14" s="153"/>
      <c r="AL14" s="206"/>
      <c r="AM14" s="205"/>
      <c r="AO14" s="210">
        <f>IF(P14=リスト!$B$2,12900,IF(P14=リスト!$B$3,4000,IF(P14=リスト!$B$4,3000,IF(P14=リスト!$B$5,2000,IF(P14=リスト!$B$6,1000,0)))))</f>
        <v>0</v>
      </c>
      <c r="AP14" s="209">
        <f>IF(U14=リスト!$E$2,1000,0)</f>
        <v>0</v>
      </c>
      <c r="AQ14" s="209">
        <f>IF(AG14=リスト!$H$2,500,0)</f>
        <v>0</v>
      </c>
      <c r="AR14" s="209">
        <f>IF(AK14=リスト!$J$3,500,IF(AK14=リスト!$J$4,300,IF(AK14=リスト!$J$5,1000,IF(AK14=リスト!$J$3,600,0))))</f>
        <v>0</v>
      </c>
      <c r="AS14" s="209">
        <f>IF(AL14=リスト!$K$2,500,0)</f>
        <v>0</v>
      </c>
      <c r="AT14" s="209">
        <f t="shared" si="2"/>
        <v>0</v>
      </c>
    </row>
    <row r="15" spans="1:46" s="156" customFormat="1" ht="18.75" customHeight="1">
      <c r="A15" s="202">
        <v>9</v>
      </c>
      <c r="B15" s="139"/>
      <c r="C15" s="140"/>
      <c r="D15" s="141"/>
      <c r="E15" s="169"/>
      <c r="F15" s="170"/>
      <c r="G15" s="169"/>
      <c r="H15" s="10"/>
      <c r="I15" s="171"/>
      <c r="J15" s="142">
        <f t="shared" si="0"/>
        <v>123</v>
      </c>
      <c r="K15" s="175"/>
      <c r="L15" s="176"/>
      <c r="M15" s="175"/>
      <c r="N15" s="177"/>
      <c r="O15" s="178"/>
      <c r="P15" s="11"/>
      <c r="Q15" s="40"/>
      <c r="R15" s="172"/>
      <c r="S15" s="172"/>
      <c r="T15" s="147"/>
      <c r="U15" s="147"/>
      <c r="V15" s="147"/>
      <c r="W15" s="147"/>
      <c r="X15" s="147"/>
      <c r="Y15" s="49"/>
      <c r="Z15" s="148"/>
      <c r="AA15" s="149"/>
      <c r="AB15" s="173"/>
      <c r="AC15" s="46"/>
      <c r="AD15" s="49"/>
      <c r="AE15" s="167"/>
      <c r="AF15" s="168"/>
      <c r="AG15" s="153"/>
      <c r="AH15" s="154"/>
      <c r="AI15" s="174"/>
      <c r="AJ15" s="10"/>
      <c r="AK15" s="153"/>
      <c r="AL15" s="206"/>
      <c r="AM15" s="205"/>
      <c r="AO15" s="210">
        <f>IF(P15=リスト!$B$2,12900,IF(P15=リスト!$B$3,4000,IF(P15=リスト!$B$4,3000,IF(P15=リスト!$B$5,2000,IF(P15=リスト!$B$6,1000,0)))))</f>
        <v>0</v>
      </c>
      <c r="AP15" s="209">
        <f>IF(U15=リスト!$E$2,1000,0)</f>
        <v>0</v>
      </c>
      <c r="AQ15" s="209">
        <f>IF(AG15=リスト!$H$2,500,0)</f>
        <v>0</v>
      </c>
      <c r="AR15" s="209">
        <f>IF(AK15=リスト!$J$3,500,IF(AK15=リスト!$J$4,300,IF(AK15=リスト!$J$5,1000,IF(AK15=リスト!$J$3,600,0))))</f>
        <v>0</v>
      </c>
      <c r="AS15" s="209">
        <f>IF(AL15=リスト!$K$2,500,0)</f>
        <v>0</v>
      </c>
      <c r="AT15" s="209">
        <f t="shared" si="2"/>
        <v>0</v>
      </c>
    </row>
    <row r="16" spans="1:46" s="156" customFormat="1" ht="18.75" customHeight="1">
      <c r="A16" s="202">
        <v>10</v>
      </c>
      <c r="B16" s="139"/>
      <c r="C16" s="140"/>
      <c r="D16" s="141"/>
      <c r="E16" s="18"/>
      <c r="F16" s="19"/>
      <c r="G16" s="18"/>
      <c r="H16" s="10"/>
      <c r="I16" s="139"/>
      <c r="J16" s="142">
        <f t="shared" si="0"/>
        <v>123</v>
      </c>
      <c r="K16" s="143"/>
      <c r="L16" s="144"/>
      <c r="M16" s="143"/>
      <c r="N16" s="145"/>
      <c r="O16" s="146"/>
      <c r="P16" s="11"/>
      <c r="Q16" s="40"/>
      <c r="R16" s="16"/>
      <c r="S16" s="16"/>
      <c r="T16" s="147"/>
      <c r="U16" s="147"/>
      <c r="V16" s="147"/>
      <c r="W16" s="147"/>
      <c r="X16" s="147"/>
      <c r="Y16" s="50"/>
      <c r="Z16" s="148"/>
      <c r="AA16" s="149"/>
      <c r="AB16" s="150"/>
      <c r="AC16" s="46"/>
      <c r="AD16" s="50"/>
      <c r="AE16" s="149"/>
      <c r="AF16" s="41"/>
      <c r="AG16" s="153"/>
      <c r="AH16" s="154"/>
      <c r="AI16" s="155"/>
      <c r="AJ16" s="11"/>
      <c r="AK16" s="153"/>
      <c r="AL16" s="206"/>
      <c r="AM16" s="205"/>
      <c r="AO16" s="210">
        <f>IF(P16=リスト!$B$2,12900,IF(P16=リスト!$B$3,4000,IF(P16=リスト!$B$4,3000,IF(P16=リスト!$B$5,2000,IF(P16=リスト!$B$6,1000,0)))))</f>
        <v>0</v>
      </c>
      <c r="AP16" s="209">
        <f>IF(U16=リスト!$E$2,1000,0)</f>
        <v>0</v>
      </c>
      <c r="AQ16" s="209">
        <f>IF(AG16=リスト!$H$2,500,0)</f>
        <v>0</v>
      </c>
      <c r="AR16" s="209">
        <f>IF(AK16=リスト!$J$3,500,IF(AK16=リスト!$J$4,300,IF(AK16=リスト!$J$5,1000,IF(AK16=リスト!$J$3,600,0))))</f>
        <v>0</v>
      </c>
      <c r="AS16" s="209">
        <f>IF(AL16=リスト!$K$2,500,0)</f>
        <v>0</v>
      </c>
      <c r="AT16" s="209">
        <f t="shared" si="2"/>
        <v>0</v>
      </c>
    </row>
    <row r="17" spans="1:46" s="156" customFormat="1" ht="18.75" customHeight="1">
      <c r="A17" s="202">
        <v>11</v>
      </c>
      <c r="B17" s="139"/>
      <c r="C17" s="140"/>
      <c r="D17" s="141"/>
      <c r="E17" s="14"/>
      <c r="F17" s="15"/>
      <c r="G17" s="14"/>
      <c r="H17" s="10"/>
      <c r="I17" s="159"/>
      <c r="J17" s="142">
        <f t="shared" si="0"/>
        <v>123</v>
      </c>
      <c r="K17" s="160"/>
      <c r="L17" s="161"/>
      <c r="M17" s="160"/>
      <c r="N17" s="162"/>
      <c r="O17" s="163"/>
      <c r="P17" s="11"/>
      <c r="Q17" s="40"/>
      <c r="R17" s="17"/>
      <c r="S17" s="17"/>
      <c r="T17" s="147"/>
      <c r="U17" s="147"/>
      <c r="V17" s="147"/>
      <c r="W17" s="147"/>
      <c r="X17" s="147"/>
      <c r="Y17" s="48"/>
      <c r="Z17" s="148"/>
      <c r="AA17" s="149"/>
      <c r="AB17" s="164"/>
      <c r="AC17" s="46"/>
      <c r="AD17" s="48"/>
      <c r="AE17" s="165"/>
      <c r="AF17" s="52"/>
      <c r="AG17" s="153"/>
      <c r="AH17" s="154"/>
      <c r="AI17" s="158"/>
      <c r="AJ17" s="9"/>
      <c r="AK17" s="153"/>
      <c r="AL17" s="206"/>
      <c r="AM17" s="205"/>
      <c r="AO17" s="210">
        <f>IF(P17=リスト!$B$2,12900,IF(P17=リスト!$B$3,4000,IF(P17=リスト!$B$4,3000,IF(P17=リスト!$B$5,2000,IF(P17=リスト!$B$6,1000,0)))))</f>
        <v>0</v>
      </c>
      <c r="AP17" s="209">
        <f>IF(U17=リスト!$E$2,1000,0)</f>
        <v>0</v>
      </c>
      <c r="AQ17" s="209">
        <f>IF(AG17=リスト!$H$2,500,0)</f>
        <v>0</v>
      </c>
      <c r="AR17" s="209">
        <f>IF(AK17=リスト!$J$3,500,IF(AK17=リスト!$J$4,300,IF(AK17=リスト!$J$5,1000,IF(AK17=リスト!$J$3,600,0))))</f>
        <v>0</v>
      </c>
      <c r="AS17" s="209">
        <f>IF(AL17=リスト!$K$2,500,0)</f>
        <v>0</v>
      </c>
      <c r="AT17" s="209">
        <f t="shared" si="2"/>
        <v>0</v>
      </c>
    </row>
    <row r="18" spans="1:46" s="156" customFormat="1" ht="18.75" customHeight="1">
      <c r="A18" s="202">
        <v>12</v>
      </c>
      <c r="B18" s="139"/>
      <c r="C18" s="140"/>
      <c r="D18" s="141"/>
      <c r="E18" s="14"/>
      <c r="F18" s="15"/>
      <c r="G18" s="14"/>
      <c r="H18" s="10"/>
      <c r="I18" s="159"/>
      <c r="J18" s="142">
        <f t="shared" si="0"/>
        <v>123</v>
      </c>
      <c r="K18" s="175"/>
      <c r="L18" s="176"/>
      <c r="M18" s="175"/>
      <c r="N18" s="177"/>
      <c r="O18" s="178"/>
      <c r="P18" s="11"/>
      <c r="Q18" s="40"/>
      <c r="R18" s="172"/>
      <c r="S18" s="172"/>
      <c r="T18" s="147"/>
      <c r="U18" s="147"/>
      <c r="V18" s="147"/>
      <c r="W18" s="147"/>
      <c r="X18" s="147"/>
      <c r="Y18" s="49"/>
      <c r="Z18" s="148"/>
      <c r="AA18" s="149"/>
      <c r="AB18" s="173"/>
      <c r="AC18" s="46"/>
      <c r="AD18" s="49"/>
      <c r="AE18" s="167"/>
      <c r="AF18" s="168"/>
      <c r="AG18" s="153"/>
      <c r="AH18" s="154"/>
      <c r="AI18" s="174"/>
      <c r="AJ18" s="10"/>
      <c r="AK18" s="153"/>
      <c r="AL18" s="206"/>
      <c r="AM18" s="205"/>
      <c r="AO18" s="210">
        <f>IF(P18=リスト!$B$2,12900,IF(P18=リスト!$B$3,4000,IF(P18=リスト!$B$4,3000,IF(P18=リスト!$B$5,2000,IF(P18=リスト!$B$6,1000,0)))))</f>
        <v>0</v>
      </c>
      <c r="AP18" s="209">
        <f>IF(U18=リスト!$E$2,1000,0)</f>
        <v>0</v>
      </c>
      <c r="AQ18" s="209">
        <f>IF(AG18=リスト!$H$2,500,0)</f>
        <v>0</v>
      </c>
      <c r="AR18" s="209">
        <f>IF(AK18=リスト!$J$3,500,IF(AK18=リスト!$J$4,300,IF(AK18=リスト!$J$5,1000,IF(AK18=リスト!$J$3,600,0))))</f>
        <v>0</v>
      </c>
      <c r="AS18" s="209">
        <f>IF(AL18=リスト!$K$2,500,0)</f>
        <v>0</v>
      </c>
      <c r="AT18" s="209">
        <f t="shared" si="2"/>
        <v>0</v>
      </c>
    </row>
    <row r="19" spans="1:46" s="156" customFormat="1" ht="18.75" customHeight="1">
      <c r="A19" s="202">
        <v>13</v>
      </c>
      <c r="B19" s="139"/>
      <c r="C19" s="140"/>
      <c r="D19" s="141"/>
      <c r="E19" s="14"/>
      <c r="F19" s="15"/>
      <c r="G19" s="14"/>
      <c r="H19" s="10"/>
      <c r="I19" s="159"/>
      <c r="J19" s="142">
        <f t="shared" si="0"/>
        <v>123</v>
      </c>
      <c r="K19" s="175"/>
      <c r="L19" s="176"/>
      <c r="M19" s="175"/>
      <c r="N19" s="177"/>
      <c r="O19" s="178"/>
      <c r="P19" s="11"/>
      <c r="Q19" s="40"/>
      <c r="R19" s="16"/>
      <c r="S19" s="16"/>
      <c r="T19" s="147"/>
      <c r="U19" s="147"/>
      <c r="V19" s="147"/>
      <c r="W19" s="147"/>
      <c r="X19" s="147"/>
      <c r="Y19" s="50"/>
      <c r="Z19" s="148"/>
      <c r="AA19" s="149"/>
      <c r="AB19" s="173"/>
      <c r="AC19" s="46"/>
      <c r="AD19" s="50"/>
      <c r="AE19" s="149"/>
      <c r="AF19" s="41"/>
      <c r="AG19" s="153"/>
      <c r="AH19" s="154"/>
      <c r="AI19" s="155"/>
      <c r="AJ19" s="11"/>
      <c r="AK19" s="153"/>
      <c r="AL19" s="206"/>
      <c r="AM19" s="205"/>
      <c r="AO19" s="210">
        <f>IF(P19=リスト!$B$2,12900,IF(P19=リスト!$B$3,4000,IF(P19=リスト!$B$4,3000,IF(P19=リスト!$B$5,2000,IF(P19=リスト!$B$6,1000,0)))))</f>
        <v>0</v>
      </c>
      <c r="AP19" s="209">
        <f>IF(U19=リスト!$E$2,1000,0)</f>
        <v>0</v>
      </c>
      <c r="AQ19" s="209">
        <f>IF(AG19=リスト!$H$2,500,0)</f>
        <v>0</v>
      </c>
      <c r="AR19" s="209">
        <f>IF(AK19=リスト!$J$3,500,IF(AK19=リスト!$J$4,300,IF(AK19=リスト!$J$5,1000,IF(AK19=リスト!$J$3,600,0))))</f>
        <v>0</v>
      </c>
      <c r="AS19" s="209">
        <f>IF(AL19=リスト!$K$2,500,0)</f>
        <v>0</v>
      </c>
      <c r="AT19" s="209">
        <f t="shared" si="2"/>
        <v>0</v>
      </c>
    </row>
    <row r="20" spans="1:46" s="156" customFormat="1" ht="18.75" customHeight="1">
      <c r="A20" s="202">
        <v>14</v>
      </c>
      <c r="B20" s="139"/>
      <c r="C20" s="140"/>
      <c r="D20" s="141"/>
      <c r="E20" s="14"/>
      <c r="F20" s="15"/>
      <c r="G20" s="14"/>
      <c r="H20" s="10"/>
      <c r="I20" s="159"/>
      <c r="J20" s="142">
        <f t="shared" si="0"/>
        <v>123</v>
      </c>
      <c r="K20" s="160"/>
      <c r="L20" s="161"/>
      <c r="M20" s="160"/>
      <c r="N20" s="162"/>
      <c r="O20" s="163"/>
      <c r="P20" s="11"/>
      <c r="Q20" s="40"/>
      <c r="R20" s="17"/>
      <c r="S20" s="17"/>
      <c r="T20" s="147"/>
      <c r="U20" s="147"/>
      <c r="V20" s="147"/>
      <c r="W20" s="147"/>
      <c r="X20" s="147"/>
      <c r="Y20" s="48"/>
      <c r="Z20" s="148"/>
      <c r="AA20" s="149"/>
      <c r="AB20" s="164"/>
      <c r="AC20" s="46"/>
      <c r="AD20" s="48"/>
      <c r="AE20" s="165"/>
      <c r="AF20" s="52"/>
      <c r="AG20" s="153"/>
      <c r="AH20" s="154"/>
      <c r="AI20" s="158"/>
      <c r="AJ20" s="9"/>
      <c r="AK20" s="153"/>
      <c r="AL20" s="206"/>
      <c r="AM20" s="205"/>
      <c r="AO20" s="210">
        <f>IF(P20=リスト!$B$2,12900,IF(P20=リスト!$B$3,4000,IF(P20=リスト!$B$4,3000,IF(P20=リスト!$B$5,2000,IF(P20=リスト!$B$6,1000,0)))))</f>
        <v>0</v>
      </c>
      <c r="AP20" s="209">
        <f>IF(U20=リスト!$E$2,1000,0)</f>
        <v>0</v>
      </c>
      <c r="AQ20" s="209">
        <f>IF(AG20=リスト!$H$2,500,0)</f>
        <v>0</v>
      </c>
      <c r="AR20" s="209">
        <f>IF(AK20=リスト!$J$3,500,IF(AK20=リスト!$J$4,300,IF(AK20=リスト!$J$5,1000,IF(AK20=リスト!$J$3,600,0))))</f>
        <v>0</v>
      </c>
      <c r="AS20" s="209">
        <f>IF(AL20=リスト!$K$2,500,0)</f>
        <v>0</v>
      </c>
      <c r="AT20" s="209">
        <f t="shared" si="2"/>
        <v>0</v>
      </c>
    </row>
    <row r="21" spans="1:46" s="156" customFormat="1" ht="18.75" customHeight="1">
      <c r="A21" s="202">
        <v>15</v>
      </c>
      <c r="B21" s="139"/>
      <c r="C21" s="140"/>
      <c r="D21" s="141"/>
      <c r="E21" s="14"/>
      <c r="F21" s="15"/>
      <c r="G21" s="14"/>
      <c r="H21" s="9"/>
      <c r="I21" s="159"/>
      <c r="J21" s="142">
        <f t="shared" si="0"/>
        <v>123</v>
      </c>
      <c r="K21" s="143"/>
      <c r="L21" s="144"/>
      <c r="M21" s="143"/>
      <c r="N21" s="145"/>
      <c r="O21" s="146"/>
      <c r="P21" s="11"/>
      <c r="Q21" s="40"/>
      <c r="R21" s="16"/>
      <c r="S21" s="16"/>
      <c r="T21" s="147"/>
      <c r="U21" s="147"/>
      <c r="V21" s="147"/>
      <c r="W21" s="147"/>
      <c r="X21" s="147"/>
      <c r="Y21" s="48"/>
      <c r="Z21" s="148"/>
      <c r="AA21" s="149"/>
      <c r="AB21" s="150"/>
      <c r="AC21" s="46"/>
      <c r="AD21" s="49"/>
      <c r="AE21" s="167"/>
      <c r="AF21" s="168"/>
      <c r="AG21" s="153"/>
      <c r="AH21" s="154"/>
      <c r="AI21" s="155"/>
      <c r="AJ21" s="10"/>
      <c r="AK21" s="153"/>
      <c r="AL21" s="206"/>
      <c r="AM21" s="205"/>
      <c r="AO21" s="210">
        <f>IF(P21=リスト!$B$2,12900,IF(P21=リスト!$B$3,4000,IF(P21=リスト!$B$4,3000,IF(P21=リスト!$B$5,2000,IF(P21=リスト!$B$6,1000,0)))))</f>
        <v>0</v>
      </c>
      <c r="AP21" s="209">
        <f>IF(U21=リスト!$E$2,1000,0)</f>
        <v>0</v>
      </c>
      <c r="AQ21" s="209">
        <f>IF(AG21=リスト!$H$2,500,0)</f>
        <v>0</v>
      </c>
      <c r="AR21" s="209">
        <f>IF(AK21=リスト!$J$3,500,IF(AK21=リスト!$J$4,300,IF(AK21=リスト!$J$5,1000,IF(AK21=リスト!$J$3,600,0))))</f>
        <v>0</v>
      </c>
      <c r="AS21" s="209">
        <f>IF(AL21=リスト!$K$2,500,0)</f>
        <v>0</v>
      </c>
      <c r="AT21" s="209">
        <f t="shared" si="2"/>
        <v>0</v>
      </c>
    </row>
    <row r="22" spans="1:46" s="156" customFormat="1" ht="18.75" customHeight="1">
      <c r="A22" s="202">
        <v>16</v>
      </c>
      <c r="B22" s="139"/>
      <c r="C22" s="140"/>
      <c r="D22" s="141"/>
      <c r="E22" s="14"/>
      <c r="F22" s="15"/>
      <c r="G22" s="14"/>
      <c r="H22" s="9"/>
      <c r="I22" s="159"/>
      <c r="J22" s="142">
        <f t="shared" si="0"/>
        <v>123</v>
      </c>
      <c r="K22" s="143"/>
      <c r="L22" s="161"/>
      <c r="M22" s="160"/>
      <c r="N22" s="162"/>
      <c r="O22" s="163"/>
      <c r="P22" s="11"/>
      <c r="Q22" s="40"/>
      <c r="R22" s="16"/>
      <c r="S22" s="16"/>
      <c r="T22" s="147"/>
      <c r="U22" s="147"/>
      <c r="V22" s="147"/>
      <c r="W22" s="147"/>
      <c r="X22" s="147"/>
      <c r="Y22" s="50"/>
      <c r="Z22" s="148"/>
      <c r="AA22" s="149"/>
      <c r="AB22" s="164"/>
      <c r="AC22" s="46"/>
      <c r="AD22" s="49"/>
      <c r="AE22" s="167"/>
      <c r="AF22" s="41"/>
      <c r="AG22" s="153"/>
      <c r="AH22" s="154"/>
      <c r="AI22" s="155"/>
      <c r="AJ22" s="10"/>
      <c r="AK22" s="153"/>
      <c r="AL22" s="206"/>
      <c r="AM22" s="205"/>
      <c r="AO22" s="210">
        <f>IF(P22=リスト!$B$2,12900,IF(P22=リスト!$B$3,4000,IF(P22=リスト!$B$4,3000,IF(P22=リスト!$B$5,2000,IF(P22=リスト!$B$6,1000,0)))))</f>
        <v>0</v>
      </c>
      <c r="AP22" s="209">
        <f>IF(U22=リスト!$E$2,1000,0)</f>
        <v>0</v>
      </c>
      <c r="AQ22" s="209">
        <f>IF(AG22=リスト!$H$2,500,0)</f>
        <v>0</v>
      </c>
      <c r="AR22" s="209">
        <f>IF(AK22=リスト!$J$3,500,IF(AK22=リスト!$J$4,300,IF(AK22=リスト!$J$5,1000,IF(AK22=リスト!$J$3,600,0))))</f>
        <v>0</v>
      </c>
      <c r="AS22" s="209">
        <f>IF(AL22=リスト!$K$2,500,0)</f>
        <v>0</v>
      </c>
      <c r="AT22" s="209">
        <f t="shared" si="2"/>
        <v>0</v>
      </c>
    </row>
    <row r="23" spans="1:46" s="156" customFormat="1" ht="18.75" customHeight="1">
      <c r="A23" s="202">
        <v>17</v>
      </c>
      <c r="B23" s="159"/>
      <c r="C23" s="140"/>
      <c r="D23" s="141"/>
      <c r="E23" s="158"/>
      <c r="F23" s="15"/>
      <c r="G23" s="14"/>
      <c r="H23" s="9"/>
      <c r="I23" s="159"/>
      <c r="J23" s="142">
        <f t="shared" si="0"/>
        <v>123</v>
      </c>
      <c r="K23" s="179"/>
      <c r="L23" s="180"/>
      <c r="M23" s="143"/>
      <c r="N23" s="145"/>
      <c r="O23" s="146"/>
      <c r="P23" s="11"/>
      <c r="Q23" s="40"/>
      <c r="R23" s="16"/>
      <c r="S23" s="16"/>
      <c r="T23" s="147"/>
      <c r="U23" s="147"/>
      <c r="V23" s="147"/>
      <c r="W23" s="147"/>
      <c r="X23" s="147"/>
      <c r="Y23" s="50"/>
      <c r="Z23" s="148"/>
      <c r="AA23" s="149"/>
      <c r="AB23" s="150"/>
      <c r="AC23" s="46"/>
      <c r="AD23" s="49"/>
      <c r="AE23" s="167"/>
      <c r="AF23" s="168"/>
      <c r="AG23" s="153"/>
      <c r="AH23" s="154"/>
      <c r="AI23" s="155"/>
      <c r="AJ23" s="10"/>
      <c r="AK23" s="153"/>
      <c r="AL23" s="206"/>
      <c r="AM23" s="205"/>
      <c r="AO23" s="210">
        <f>IF(P23=リスト!$B$2,12900,IF(P23=リスト!$B$3,4000,IF(P23=リスト!$B$4,3000,IF(P23=リスト!$B$5,2000,IF(P23=リスト!$B$6,1000,0)))))</f>
        <v>0</v>
      </c>
      <c r="AP23" s="209">
        <f>IF(U23=リスト!$E$2,1000,0)</f>
        <v>0</v>
      </c>
      <c r="AQ23" s="209">
        <f>IF(AG23=リスト!$H$2,500,0)</f>
        <v>0</v>
      </c>
      <c r="AR23" s="209">
        <f>IF(AK23=リスト!$J$3,500,IF(AK23=リスト!$J$4,300,IF(AK23=リスト!$J$5,1000,IF(AK23=リスト!$J$3,600,0))))</f>
        <v>0</v>
      </c>
      <c r="AS23" s="209">
        <f>IF(AL23=リスト!$K$2,500,0)</f>
        <v>0</v>
      </c>
      <c r="AT23" s="209">
        <f t="shared" si="2"/>
        <v>0</v>
      </c>
    </row>
    <row r="24" spans="1:46" s="156" customFormat="1" ht="18.75" customHeight="1">
      <c r="A24" s="202">
        <v>18</v>
      </c>
      <c r="B24" s="159"/>
      <c r="C24" s="140"/>
      <c r="D24" s="141"/>
      <c r="E24" s="158"/>
      <c r="F24" s="15"/>
      <c r="G24" s="14"/>
      <c r="H24" s="9"/>
      <c r="I24" s="159"/>
      <c r="J24" s="142">
        <f t="shared" si="0"/>
        <v>123</v>
      </c>
      <c r="K24" s="143"/>
      <c r="L24" s="144"/>
      <c r="M24" s="143"/>
      <c r="N24" s="145"/>
      <c r="O24" s="146"/>
      <c r="P24" s="11"/>
      <c r="Q24" s="40"/>
      <c r="R24" s="16"/>
      <c r="S24" s="16"/>
      <c r="T24" s="147"/>
      <c r="U24" s="147"/>
      <c r="V24" s="147"/>
      <c r="W24" s="147"/>
      <c r="X24" s="147"/>
      <c r="Y24" s="50"/>
      <c r="Z24" s="148"/>
      <c r="AA24" s="149"/>
      <c r="AB24" s="150"/>
      <c r="AC24" s="46"/>
      <c r="AD24" s="49"/>
      <c r="AE24" s="167"/>
      <c r="AF24" s="168"/>
      <c r="AG24" s="153"/>
      <c r="AH24" s="154"/>
      <c r="AI24" s="155"/>
      <c r="AJ24" s="10"/>
      <c r="AK24" s="153"/>
      <c r="AL24" s="206"/>
      <c r="AM24" s="205"/>
      <c r="AO24" s="210">
        <f>IF(P24=リスト!$B$2,12900,IF(P24=リスト!$B$3,4000,IF(P24=リスト!$B$4,3000,IF(P24=リスト!$B$5,2000,IF(P24=リスト!$B$6,1000,0)))))</f>
        <v>0</v>
      </c>
      <c r="AP24" s="209">
        <f>IF(U24=リスト!$E$2,1000,0)</f>
        <v>0</v>
      </c>
      <c r="AQ24" s="209">
        <f>IF(AG24=リスト!$H$2,500,0)</f>
        <v>0</v>
      </c>
      <c r="AR24" s="209">
        <f>IF(AK24=リスト!$J$3,500,IF(AK24=リスト!$J$4,300,IF(AK24=リスト!$J$5,1000,IF(AK24=リスト!$J$3,600,0))))</f>
        <v>0</v>
      </c>
      <c r="AS24" s="209">
        <f>IF(AL24=リスト!$K$2,500,0)</f>
        <v>0</v>
      </c>
      <c r="AT24" s="209">
        <f t="shared" si="2"/>
        <v>0</v>
      </c>
    </row>
    <row r="25" spans="1:46" s="156" customFormat="1" ht="18.75" customHeight="1">
      <c r="A25" s="202">
        <v>19</v>
      </c>
      <c r="B25" s="159"/>
      <c r="C25" s="140"/>
      <c r="D25" s="141"/>
      <c r="E25" s="14"/>
      <c r="F25" s="15"/>
      <c r="G25" s="14"/>
      <c r="H25" s="9"/>
      <c r="I25" s="159"/>
      <c r="J25" s="142">
        <f t="shared" si="0"/>
        <v>123</v>
      </c>
      <c r="K25" s="143"/>
      <c r="L25" s="144"/>
      <c r="M25" s="143"/>
      <c r="N25" s="145"/>
      <c r="O25" s="146"/>
      <c r="P25" s="11"/>
      <c r="Q25" s="40"/>
      <c r="R25" s="172"/>
      <c r="S25" s="172"/>
      <c r="T25" s="147"/>
      <c r="U25" s="147"/>
      <c r="V25" s="147"/>
      <c r="W25" s="147"/>
      <c r="X25" s="147"/>
      <c r="Y25" s="50"/>
      <c r="Z25" s="148"/>
      <c r="AA25" s="149"/>
      <c r="AB25" s="150"/>
      <c r="AC25" s="46"/>
      <c r="AD25" s="49"/>
      <c r="AE25" s="167"/>
      <c r="AF25" s="168"/>
      <c r="AG25" s="153"/>
      <c r="AH25" s="154"/>
      <c r="AI25" s="155"/>
      <c r="AJ25" s="10"/>
      <c r="AK25" s="153"/>
      <c r="AL25" s="206"/>
      <c r="AM25" s="205"/>
      <c r="AO25" s="210">
        <f>IF(P25=リスト!$B$2,12900,IF(P25=リスト!$B$3,4000,IF(P25=リスト!$B$4,3000,IF(P25=リスト!$B$5,2000,IF(P25=リスト!$B$6,1000,0)))))</f>
        <v>0</v>
      </c>
      <c r="AP25" s="209">
        <f>IF(U25=リスト!$E$2,1000,0)</f>
        <v>0</v>
      </c>
      <c r="AQ25" s="209">
        <f>IF(AG25=リスト!$H$2,500,0)</f>
        <v>0</v>
      </c>
      <c r="AR25" s="209">
        <f>IF(AK25=リスト!$J$3,500,IF(AK25=リスト!$J$4,300,IF(AK25=リスト!$J$5,1000,IF(AK25=リスト!$J$3,600,0))))</f>
        <v>0</v>
      </c>
      <c r="AS25" s="209">
        <f>IF(AL25=リスト!$K$2,500,0)</f>
        <v>0</v>
      </c>
      <c r="AT25" s="209">
        <f t="shared" si="2"/>
        <v>0</v>
      </c>
    </row>
    <row r="26" spans="1:46" s="156" customFormat="1" ht="18.75" customHeight="1">
      <c r="A26" s="202">
        <v>20</v>
      </c>
      <c r="B26" s="159"/>
      <c r="C26" s="140"/>
      <c r="D26" s="141"/>
      <c r="E26" s="14"/>
      <c r="F26" s="15"/>
      <c r="G26" s="14"/>
      <c r="H26" s="9"/>
      <c r="I26" s="159"/>
      <c r="J26" s="142">
        <f t="shared" si="0"/>
        <v>123</v>
      </c>
      <c r="K26" s="175"/>
      <c r="L26" s="176"/>
      <c r="M26" s="175"/>
      <c r="N26" s="148"/>
      <c r="O26" s="181"/>
      <c r="P26" s="11"/>
      <c r="Q26" s="40"/>
      <c r="R26" s="172"/>
      <c r="S26" s="172"/>
      <c r="T26" s="147"/>
      <c r="U26" s="147"/>
      <c r="V26" s="147"/>
      <c r="W26" s="147"/>
      <c r="X26" s="147"/>
      <c r="Y26" s="49"/>
      <c r="Z26" s="148"/>
      <c r="AA26" s="149"/>
      <c r="AB26" s="173"/>
      <c r="AC26" s="46"/>
      <c r="AD26" s="49"/>
      <c r="AE26" s="167"/>
      <c r="AF26" s="168"/>
      <c r="AG26" s="153"/>
      <c r="AH26" s="154"/>
      <c r="AI26" s="174"/>
      <c r="AJ26" s="10"/>
      <c r="AK26" s="153"/>
      <c r="AL26" s="206"/>
      <c r="AM26" s="205"/>
      <c r="AO26" s="210">
        <f>IF(P26=リスト!$B$2,12900,IF(P26=リスト!$B$3,4000,IF(P26=リスト!$B$4,3000,IF(P26=リスト!$B$5,2000,IF(P26=リスト!$B$6,1000,0)))))</f>
        <v>0</v>
      </c>
      <c r="AP26" s="209">
        <f>IF(U26=リスト!$E$2,1000,0)</f>
        <v>0</v>
      </c>
      <c r="AQ26" s="209">
        <f>IF(AG26=リスト!$H$2,500,0)</f>
        <v>0</v>
      </c>
      <c r="AR26" s="209">
        <f>IF(AK26=リスト!$J$3,500,IF(AK26=リスト!$J$4,300,IF(AK26=リスト!$J$5,1000,IF(AK26=リスト!$J$3,600,0))))</f>
        <v>0</v>
      </c>
      <c r="AS26" s="209">
        <f>IF(AL26=リスト!$K$2,500,0)</f>
        <v>0</v>
      </c>
      <c r="AT26" s="209">
        <f t="shared" si="2"/>
        <v>0</v>
      </c>
    </row>
    <row r="27" spans="1:46" s="156" customFormat="1" ht="18.75" customHeight="1">
      <c r="A27" s="202">
        <v>21</v>
      </c>
      <c r="B27" s="159"/>
      <c r="C27" s="140"/>
      <c r="D27" s="141"/>
      <c r="E27" s="14"/>
      <c r="F27" s="15"/>
      <c r="G27" s="14"/>
      <c r="H27" s="9"/>
      <c r="I27" s="159"/>
      <c r="J27" s="142">
        <f t="shared" si="0"/>
        <v>123</v>
      </c>
      <c r="K27" s="175"/>
      <c r="L27" s="176"/>
      <c r="M27" s="175"/>
      <c r="N27" s="177"/>
      <c r="O27" s="178"/>
      <c r="P27" s="11"/>
      <c r="Q27" s="40"/>
      <c r="R27" s="172"/>
      <c r="S27" s="172"/>
      <c r="T27" s="147"/>
      <c r="U27" s="147"/>
      <c r="V27" s="147"/>
      <c r="W27" s="147"/>
      <c r="X27" s="147"/>
      <c r="Y27" s="49"/>
      <c r="Z27" s="148"/>
      <c r="AA27" s="149"/>
      <c r="AB27" s="173"/>
      <c r="AC27" s="46"/>
      <c r="AD27" s="49"/>
      <c r="AE27" s="167"/>
      <c r="AF27" s="168"/>
      <c r="AG27" s="153"/>
      <c r="AH27" s="154"/>
      <c r="AI27" s="174"/>
      <c r="AJ27" s="10"/>
      <c r="AK27" s="153"/>
      <c r="AL27" s="206"/>
      <c r="AM27" s="205"/>
      <c r="AO27" s="210">
        <f>IF(P27=リスト!$B$2,12900,IF(P27=リスト!$B$3,4000,IF(P27=リスト!$B$4,3000,IF(P27=リスト!$B$5,2000,IF(P27=リスト!$B$6,1000,0)))))</f>
        <v>0</v>
      </c>
      <c r="AP27" s="209">
        <f>IF(U27=リスト!$E$2,1000,0)</f>
        <v>0</v>
      </c>
      <c r="AQ27" s="209">
        <f>IF(AG27=リスト!$H$2,500,0)</f>
        <v>0</v>
      </c>
      <c r="AR27" s="209">
        <f>IF(AK27=リスト!$J$3,500,IF(AK27=リスト!$J$4,300,IF(AK27=リスト!$J$5,1000,IF(AK27=リスト!$J$3,600,0))))</f>
        <v>0</v>
      </c>
      <c r="AS27" s="209">
        <f>IF(AL27=リスト!$K$2,500,0)</f>
        <v>0</v>
      </c>
      <c r="AT27" s="209">
        <f t="shared" si="2"/>
        <v>0</v>
      </c>
    </row>
    <row r="28" spans="1:46" s="156" customFormat="1" ht="18.75" customHeight="1">
      <c r="A28" s="202">
        <v>22</v>
      </c>
      <c r="B28" s="159"/>
      <c r="C28" s="140"/>
      <c r="D28" s="141"/>
      <c r="E28" s="14"/>
      <c r="F28" s="15"/>
      <c r="G28" s="14"/>
      <c r="H28" s="9"/>
      <c r="I28" s="159"/>
      <c r="J28" s="142">
        <f t="shared" si="0"/>
        <v>123</v>
      </c>
      <c r="K28" s="143"/>
      <c r="L28" s="144"/>
      <c r="M28" s="143"/>
      <c r="N28" s="148"/>
      <c r="O28" s="181"/>
      <c r="P28" s="11"/>
      <c r="Q28" s="40"/>
      <c r="R28" s="16"/>
      <c r="S28" s="16"/>
      <c r="T28" s="147"/>
      <c r="U28" s="147"/>
      <c r="V28" s="147"/>
      <c r="W28" s="147"/>
      <c r="X28" s="147"/>
      <c r="Y28" s="50"/>
      <c r="Z28" s="148"/>
      <c r="AA28" s="149"/>
      <c r="AB28" s="150"/>
      <c r="AC28" s="46"/>
      <c r="AD28" s="50"/>
      <c r="AE28" s="149"/>
      <c r="AF28" s="41"/>
      <c r="AG28" s="153"/>
      <c r="AH28" s="154"/>
      <c r="AI28" s="155"/>
      <c r="AJ28" s="11"/>
      <c r="AK28" s="153"/>
      <c r="AL28" s="206"/>
      <c r="AM28" s="205"/>
      <c r="AO28" s="210">
        <f>IF(P28=リスト!$B$2,12900,IF(P28=リスト!$B$3,4000,IF(P28=リスト!$B$4,3000,IF(P28=リスト!$B$5,2000,IF(P28=リスト!$B$6,1000,0)))))</f>
        <v>0</v>
      </c>
      <c r="AP28" s="209">
        <f>IF(U28=リスト!$E$2,1000,0)</f>
        <v>0</v>
      </c>
      <c r="AQ28" s="209">
        <f>IF(AG28=リスト!$H$2,500,0)</f>
        <v>0</v>
      </c>
      <c r="AR28" s="209">
        <f>IF(AK28=リスト!$J$3,500,IF(AK28=リスト!$J$4,300,IF(AK28=リスト!$J$5,1000,IF(AK28=リスト!$J$3,600,0))))</f>
        <v>0</v>
      </c>
      <c r="AS28" s="209">
        <f>IF(AL28=リスト!$K$2,500,0)</f>
        <v>0</v>
      </c>
      <c r="AT28" s="209">
        <f t="shared" si="2"/>
        <v>0</v>
      </c>
    </row>
    <row r="29" spans="1:46" s="156" customFormat="1" ht="18.75" customHeight="1">
      <c r="A29" s="202">
        <v>23</v>
      </c>
      <c r="B29" s="159"/>
      <c r="C29" s="140"/>
      <c r="D29" s="141"/>
      <c r="E29" s="14"/>
      <c r="F29" s="15"/>
      <c r="G29" s="14"/>
      <c r="H29" s="9"/>
      <c r="I29" s="159"/>
      <c r="J29" s="142">
        <f t="shared" si="0"/>
        <v>123</v>
      </c>
      <c r="K29" s="160"/>
      <c r="L29" s="144"/>
      <c r="M29" s="143"/>
      <c r="N29" s="148"/>
      <c r="O29" s="181"/>
      <c r="P29" s="11"/>
      <c r="Q29" s="40"/>
      <c r="R29" s="17"/>
      <c r="S29" s="17"/>
      <c r="T29" s="147"/>
      <c r="U29" s="147"/>
      <c r="V29" s="147"/>
      <c r="W29" s="147"/>
      <c r="X29" s="147"/>
      <c r="Y29" s="50"/>
      <c r="Z29" s="148"/>
      <c r="AA29" s="149"/>
      <c r="AB29" s="150"/>
      <c r="AC29" s="46"/>
      <c r="AD29" s="48"/>
      <c r="AE29" s="165"/>
      <c r="AF29" s="52"/>
      <c r="AG29" s="153"/>
      <c r="AH29" s="154"/>
      <c r="AI29" s="158"/>
      <c r="AJ29" s="9"/>
      <c r="AK29" s="153"/>
      <c r="AL29" s="206"/>
      <c r="AM29" s="205"/>
      <c r="AO29" s="210">
        <f>IF(P29=リスト!$B$2,12900,IF(P29=リスト!$B$3,4000,IF(P29=リスト!$B$4,3000,IF(P29=リスト!$B$5,2000,IF(P29=リスト!$B$6,1000,0)))))</f>
        <v>0</v>
      </c>
      <c r="AP29" s="209">
        <f>IF(U29=リスト!$E$2,1000,0)</f>
        <v>0</v>
      </c>
      <c r="AQ29" s="209">
        <f>IF(AG29=リスト!$H$2,500,0)</f>
        <v>0</v>
      </c>
      <c r="AR29" s="209">
        <f>IF(AK29=リスト!$J$3,500,IF(AK29=リスト!$J$4,300,IF(AK29=リスト!$J$5,1000,IF(AK29=リスト!$J$3,600,0))))</f>
        <v>0</v>
      </c>
      <c r="AS29" s="209">
        <f>IF(AL29=リスト!$K$2,500,0)</f>
        <v>0</v>
      </c>
      <c r="AT29" s="209">
        <f t="shared" si="2"/>
        <v>0</v>
      </c>
    </row>
    <row r="30" spans="1:46" s="156" customFormat="1" ht="18.75" customHeight="1">
      <c r="A30" s="202">
        <v>24</v>
      </c>
      <c r="B30" s="159"/>
      <c r="C30" s="140"/>
      <c r="D30" s="141"/>
      <c r="E30" s="14"/>
      <c r="F30" s="15"/>
      <c r="G30" s="14"/>
      <c r="H30" s="9"/>
      <c r="I30" s="159"/>
      <c r="J30" s="142">
        <f t="shared" si="0"/>
        <v>123</v>
      </c>
      <c r="K30" s="160"/>
      <c r="L30" s="161"/>
      <c r="M30" s="160"/>
      <c r="N30" s="148"/>
      <c r="O30" s="181"/>
      <c r="P30" s="11"/>
      <c r="Q30" s="40"/>
      <c r="R30" s="17"/>
      <c r="S30" s="17"/>
      <c r="T30" s="147"/>
      <c r="U30" s="147"/>
      <c r="V30" s="147"/>
      <c r="W30" s="147"/>
      <c r="X30" s="147"/>
      <c r="Y30" s="48"/>
      <c r="Z30" s="148"/>
      <c r="AA30" s="149"/>
      <c r="AB30" s="164"/>
      <c r="AC30" s="46"/>
      <c r="AD30" s="48"/>
      <c r="AE30" s="165"/>
      <c r="AF30" s="52"/>
      <c r="AG30" s="153"/>
      <c r="AH30" s="154"/>
      <c r="AI30" s="158"/>
      <c r="AJ30" s="9"/>
      <c r="AK30" s="153"/>
      <c r="AL30" s="206"/>
      <c r="AM30" s="205"/>
      <c r="AO30" s="210">
        <f>IF(P30=リスト!$B$2,12900,IF(P30=リスト!$B$3,4000,IF(P30=リスト!$B$4,3000,IF(P30=リスト!$B$5,2000,IF(P30=リスト!$B$6,1000,0)))))</f>
        <v>0</v>
      </c>
      <c r="AP30" s="209">
        <f>IF(U30=リスト!$E$2,1000,0)</f>
        <v>0</v>
      </c>
      <c r="AQ30" s="209">
        <f>IF(AG30=リスト!$H$2,500,0)</f>
        <v>0</v>
      </c>
      <c r="AR30" s="209">
        <f>IF(AK30=リスト!$J$3,500,IF(AK30=リスト!$J$4,300,IF(AK30=リスト!$J$5,1000,IF(AK30=リスト!$J$3,600,0))))</f>
        <v>0</v>
      </c>
      <c r="AS30" s="209">
        <f>IF(AL30=リスト!$K$2,500,0)</f>
        <v>0</v>
      </c>
      <c r="AT30" s="209">
        <f t="shared" si="2"/>
        <v>0</v>
      </c>
    </row>
    <row r="31" spans="1:46" s="156" customFormat="1" ht="18.75" customHeight="1">
      <c r="A31" s="202">
        <v>25</v>
      </c>
      <c r="B31" s="159"/>
      <c r="C31" s="140"/>
      <c r="D31" s="141"/>
      <c r="E31" s="14"/>
      <c r="F31" s="15"/>
      <c r="G31" s="14"/>
      <c r="H31" s="9"/>
      <c r="I31" s="159"/>
      <c r="J31" s="142">
        <f t="shared" si="0"/>
        <v>123</v>
      </c>
      <c r="K31" s="160"/>
      <c r="L31" s="161"/>
      <c r="M31" s="160"/>
      <c r="N31" s="162"/>
      <c r="O31" s="163"/>
      <c r="P31" s="11"/>
      <c r="Q31" s="40"/>
      <c r="R31" s="17"/>
      <c r="S31" s="17"/>
      <c r="T31" s="147"/>
      <c r="U31" s="147"/>
      <c r="V31" s="147"/>
      <c r="W31" s="147"/>
      <c r="X31" s="147"/>
      <c r="Y31" s="48"/>
      <c r="Z31" s="148"/>
      <c r="AA31" s="149"/>
      <c r="AB31" s="164"/>
      <c r="AC31" s="46"/>
      <c r="AD31" s="48"/>
      <c r="AE31" s="165"/>
      <c r="AF31" s="52"/>
      <c r="AG31" s="153"/>
      <c r="AH31" s="154"/>
      <c r="AI31" s="158"/>
      <c r="AJ31" s="9"/>
      <c r="AK31" s="153"/>
      <c r="AL31" s="206"/>
      <c r="AM31" s="205"/>
      <c r="AO31" s="210">
        <f>IF(P31=リスト!$B$2,12900,IF(P31=リスト!$B$3,4000,IF(P31=リスト!$B$4,3000,IF(P31=リスト!$B$5,2000,IF(P31=リスト!$B$6,1000,0)))))</f>
        <v>0</v>
      </c>
      <c r="AP31" s="209">
        <f>IF(U31=リスト!$E$2,1000,0)</f>
        <v>0</v>
      </c>
      <c r="AQ31" s="209">
        <f>IF(AG31=リスト!$H$2,500,0)</f>
        <v>0</v>
      </c>
      <c r="AR31" s="209">
        <f>IF(AK31=リスト!$J$3,500,IF(AK31=リスト!$J$4,300,IF(AK31=リスト!$J$5,1000,IF(AK31=リスト!$J$3,600,0))))</f>
        <v>0</v>
      </c>
      <c r="AS31" s="209">
        <f>IF(AL31=リスト!$K$2,500,0)</f>
        <v>0</v>
      </c>
      <c r="AT31" s="209">
        <f t="shared" si="2"/>
        <v>0</v>
      </c>
    </row>
    <row r="32" spans="1:46" s="156" customFormat="1" ht="18.75" customHeight="1">
      <c r="A32" s="202">
        <v>26</v>
      </c>
      <c r="B32" s="159"/>
      <c r="C32" s="140"/>
      <c r="D32" s="141"/>
      <c r="E32" s="14"/>
      <c r="F32" s="15"/>
      <c r="G32" s="14"/>
      <c r="H32" s="9"/>
      <c r="I32" s="159"/>
      <c r="J32" s="142">
        <f t="shared" si="0"/>
        <v>123</v>
      </c>
      <c r="K32" s="160"/>
      <c r="L32" s="161"/>
      <c r="M32" s="160"/>
      <c r="N32" s="162"/>
      <c r="O32" s="163"/>
      <c r="P32" s="11"/>
      <c r="Q32" s="40"/>
      <c r="R32" s="17"/>
      <c r="S32" s="17"/>
      <c r="T32" s="147"/>
      <c r="U32" s="147"/>
      <c r="V32" s="147"/>
      <c r="W32" s="147"/>
      <c r="X32" s="147"/>
      <c r="Y32" s="48"/>
      <c r="Z32" s="148"/>
      <c r="AA32" s="149"/>
      <c r="AB32" s="164"/>
      <c r="AC32" s="46"/>
      <c r="AD32" s="48"/>
      <c r="AE32" s="165"/>
      <c r="AF32" s="52"/>
      <c r="AG32" s="153"/>
      <c r="AH32" s="154"/>
      <c r="AI32" s="158"/>
      <c r="AJ32" s="9"/>
      <c r="AK32" s="153"/>
      <c r="AL32" s="206"/>
      <c r="AM32" s="205"/>
      <c r="AO32" s="210">
        <f>IF(P32=リスト!$B$2,12900,IF(P32=リスト!$B$3,4000,IF(P32=リスト!$B$4,3000,IF(P32=リスト!$B$5,2000,IF(P32=リスト!$B$6,1000,0)))))</f>
        <v>0</v>
      </c>
      <c r="AP32" s="209">
        <f>IF(U32=リスト!$E$2,1000,0)</f>
        <v>0</v>
      </c>
      <c r="AQ32" s="209">
        <f>IF(AG32=リスト!$H$2,500,0)</f>
        <v>0</v>
      </c>
      <c r="AR32" s="209">
        <f>IF(AK32=リスト!$J$3,500,IF(AK32=リスト!$J$4,300,IF(AK32=リスト!$J$5,1000,IF(AK32=リスト!$J$3,600,0))))</f>
        <v>0</v>
      </c>
      <c r="AS32" s="209">
        <f>IF(AL32=リスト!$K$2,500,0)</f>
        <v>0</v>
      </c>
      <c r="AT32" s="209">
        <f t="shared" si="2"/>
        <v>0</v>
      </c>
    </row>
    <row r="33" spans="1:46" s="156" customFormat="1" ht="18.75" customHeight="1">
      <c r="A33" s="202">
        <v>27</v>
      </c>
      <c r="B33" s="159"/>
      <c r="C33" s="140"/>
      <c r="D33" s="141"/>
      <c r="E33" s="14"/>
      <c r="F33" s="15"/>
      <c r="G33" s="14"/>
      <c r="H33" s="9"/>
      <c r="I33" s="159"/>
      <c r="J33" s="142">
        <f t="shared" si="0"/>
        <v>123</v>
      </c>
      <c r="K33" s="160"/>
      <c r="L33" s="161"/>
      <c r="M33" s="160"/>
      <c r="N33" s="162"/>
      <c r="O33" s="163"/>
      <c r="P33" s="11"/>
      <c r="Q33" s="40"/>
      <c r="R33" s="17"/>
      <c r="S33" s="17"/>
      <c r="T33" s="147"/>
      <c r="U33" s="147"/>
      <c r="V33" s="147"/>
      <c r="W33" s="147"/>
      <c r="X33" s="147"/>
      <c r="Y33" s="48"/>
      <c r="Z33" s="148"/>
      <c r="AA33" s="149"/>
      <c r="AB33" s="164"/>
      <c r="AC33" s="46"/>
      <c r="AD33" s="48"/>
      <c r="AE33" s="165"/>
      <c r="AF33" s="52"/>
      <c r="AG33" s="153"/>
      <c r="AH33" s="154"/>
      <c r="AI33" s="158"/>
      <c r="AJ33" s="9"/>
      <c r="AK33" s="153"/>
      <c r="AL33" s="206"/>
      <c r="AM33" s="205"/>
      <c r="AO33" s="210">
        <f>IF(P33=リスト!$B$2,12900,IF(P33=リスト!$B$3,4000,IF(P33=リスト!$B$4,3000,IF(P33=リスト!$B$5,2000,IF(P33=リスト!$B$6,1000,0)))))</f>
        <v>0</v>
      </c>
      <c r="AP33" s="209">
        <f>IF(U33=リスト!$E$2,1000,0)</f>
        <v>0</v>
      </c>
      <c r="AQ33" s="209">
        <f>IF(AG33=リスト!$H$2,500,0)</f>
        <v>0</v>
      </c>
      <c r="AR33" s="209">
        <f>IF(AK33=リスト!$J$3,500,IF(AK33=リスト!$J$4,300,IF(AK33=リスト!$J$5,1000,IF(AK33=リスト!$J$3,600,0))))</f>
        <v>0</v>
      </c>
      <c r="AS33" s="209">
        <f>IF(AL33=リスト!$K$2,500,0)</f>
        <v>0</v>
      </c>
      <c r="AT33" s="209">
        <f t="shared" si="2"/>
        <v>0</v>
      </c>
    </row>
    <row r="34" spans="1:46" s="156" customFormat="1" ht="18.75" customHeight="1">
      <c r="A34" s="202">
        <v>28</v>
      </c>
      <c r="B34" s="159"/>
      <c r="C34" s="140"/>
      <c r="D34" s="141"/>
      <c r="E34" s="14"/>
      <c r="F34" s="15"/>
      <c r="G34" s="14"/>
      <c r="H34" s="9"/>
      <c r="I34" s="159"/>
      <c r="J34" s="142">
        <f t="shared" si="0"/>
        <v>123</v>
      </c>
      <c r="K34" s="160"/>
      <c r="L34" s="161"/>
      <c r="M34" s="160"/>
      <c r="N34" s="162"/>
      <c r="O34" s="163"/>
      <c r="P34" s="11"/>
      <c r="Q34" s="40"/>
      <c r="R34" s="17"/>
      <c r="S34" s="17"/>
      <c r="T34" s="147"/>
      <c r="U34" s="147"/>
      <c r="V34" s="147"/>
      <c r="W34" s="147"/>
      <c r="X34" s="147"/>
      <c r="Y34" s="48"/>
      <c r="Z34" s="148"/>
      <c r="AA34" s="149"/>
      <c r="AB34" s="164"/>
      <c r="AC34" s="46"/>
      <c r="AD34" s="48"/>
      <c r="AE34" s="165"/>
      <c r="AF34" s="52"/>
      <c r="AG34" s="153"/>
      <c r="AH34" s="154"/>
      <c r="AI34" s="158"/>
      <c r="AJ34" s="9"/>
      <c r="AK34" s="153"/>
      <c r="AL34" s="206"/>
      <c r="AM34" s="205"/>
      <c r="AO34" s="210">
        <f>IF(P34=リスト!$B$2,12900,IF(P34=リスト!$B$3,4000,IF(P34=リスト!$B$4,3000,IF(P34=リスト!$B$5,2000,IF(P34=リスト!$B$6,1000,0)))))</f>
        <v>0</v>
      </c>
      <c r="AP34" s="209">
        <f>IF(U34=リスト!$E$2,1000,0)</f>
        <v>0</v>
      </c>
      <c r="AQ34" s="209">
        <f>IF(AG34=リスト!$H$2,500,0)</f>
        <v>0</v>
      </c>
      <c r="AR34" s="209">
        <f>IF(AK34=リスト!$J$3,500,IF(AK34=リスト!$J$4,300,IF(AK34=リスト!$J$5,1000,IF(AK34=リスト!$J$3,600,0))))</f>
        <v>0</v>
      </c>
      <c r="AS34" s="209">
        <f>IF(AL34=リスト!$K$2,500,0)</f>
        <v>0</v>
      </c>
      <c r="AT34" s="209">
        <f t="shared" si="2"/>
        <v>0</v>
      </c>
    </row>
    <row r="35" spans="1:46" s="156" customFormat="1" ht="18.75" customHeight="1">
      <c r="A35" s="202">
        <v>29</v>
      </c>
      <c r="B35" s="159"/>
      <c r="C35" s="140"/>
      <c r="D35" s="141"/>
      <c r="E35" s="14"/>
      <c r="F35" s="15"/>
      <c r="G35" s="14"/>
      <c r="H35" s="9"/>
      <c r="I35" s="159"/>
      <c r="J35" s="142">
        <f t="shared" si="0"/>
        <v>123</v>
      </c>
      <c r="K35" s="160"/>
      <c r="L35" s="161"/>
      <c r="M35" s="160"/>
      <c r="N35" s="162"/>
      <c r="O35" s="163"/>
      <c r="P35" s="11"/>
      <c r="Q35" s="40"/>
      <c r="R35" s="17"/>
      <c r="S35" s="17"/>
      <c r="T35" s="147"/>
      <c r="U35" s="147"/>
      <c r="V35" s="147"/>
      <c r="W35" s="147"/>
      <c r="X35" s="147"/>
      <c r="Y35" s="48"/>
      <c r="Z35" s="148"/>
      <c r="AA35" s="149"/>
      <c r="AB35" s="164"/>
      <c r="AC35" s="46"/>
      <c r="AD35" s="48"/>
      <c r="AE35" s="165"/>
      <c r="AF35" s="52"/>
      <c r="AG35" s="153"/>
      <c r="AH35" s="154"/>
      <c r="AI35" s="158"/>
      <c r="AJ35" s="9"/>
      <c r="AK35" s="153"/>
      <c r="AL35" s="206"/>
      <c r="AM35" s="205"/>
      <c r="AO35" s="210">
        <f>IF(P35=リスト!$B$2,12900,IF(P35=リスト!$B$3,4000,IF(P35=リスト!$B$4,3000,IF(P35=リスト!$B$5,2000,IF(P35=リスト!$B$6,1000,0)))))</f>
        <v>0</v>
      </c>
      <c r="AP35" s="209">
        <f>IF(U35=リスト!$E$2,1000,0)</f>
        <v>0</v>
      </c>
      <c r="AQ35" s="209">
        <f>IF(AG35=リスト!$H$2,500,0)</f>
        <v>0</v>
      </c>
      <c r="AR35" s="209">
        <f>IF(AK35=リスト!$J$3,500,IF(AK35=リスト!$J$4,300,IF(AK35=リスト!$J$5,1000,IF(AK35=リスト!$J$3,600,0))))</f>
        <v>0</v>
      </c>
      <c r="AS35" s="209">
        <f>IF(AL35=リスト!$K$2,500,0)</f>
        <v>0</v>
      </c>
      <c r="AT35" s="209">
        <f t="shared" si="2"/>
        <v>0</v>
      </c>
    </row>
    <row r="36" spans="1:46" s="156" customFormat="1" ht="18.75" customHeight="1">
      <c r="A36" s="202">
        <v>30</v>
      </c>
      <c r="B36" s="159"/>
      <c r="C36" s="140"/>
      <c r="D36" s="141"/>
      <c r="E36" s="14"/>
      <c r="F36" s="15"/>
      <c r="G36" s="14"/>
      <c r="H36" s="9"/>
      <c r="I36" s="159"/>
      <c r="J36" s="142">
        <f t="shared" si="0"/>
        <v>123</v>
      </c>
      <c r="K36" s="160"/>
      <c r="L36" s="182"/>
      <c r="M36" s="160"/>
      <c r="N36" s="162"/>
      <c r="O36" s="163"/>
      <c r="P36" s="11"/>
      <c r="Q36" s="40"/>
      <c r="R36" s="17"/>
      <c r="S36" s="17"/>
      <c r="T36" s="147"/>
      <c r="U36" s="147"/>
      <c r="V36" s="147"/>
      <c r="W36" s="147"/>
      <c r="X36" s="147"/>
      <c r="Y36" s="48"/>
      <c r="Z36" s="148"/>
      <c r="AA36" s="149"/>
      <c r="AB36" s="164"/>
      <c r="AC36" s="46"/>
      <c r="AD36" s="48"/>
      <c r="AE36" s="165"/>
      <c r="AF36" s="52"/>
      <c r="AG36" s="153"/>
      <c r="AH36" s="154"/>
      <c r="AI36" s="158"/>
      <c r="AJ36" s="9"/>
      <c r="AK36" s="153"/>
      <c r="AL36" s="206"/>
      <c r="AM36" s="205"/>
      <c r="AO36" s="210">
        <f>IF(P36=リスト!$B$2,12900,IF(P36=リスト!$B$3,4000,IF(P36=リスト!$B$4,3000,IF(P36=リスト!$B$5,2000,IF(P36=リスト!$B$6,1000,0)))))</f>
        <v>0</v>
      </c>
      <c r="AP36" s="209">
        <f>IF(U36=リスト!$E$2,1000,0)</f>
        <v>0</v>
      </c>
      <c r="AQ36" s="209">
        <f>IF(AG36=リスト!$H$2,500,0)</f>
        <v>0</v>
      </c>
      <c r="AR36" s="209">
        <f>IF(AK36=リスト!$J$3,500,IF(AK36=リスト!$J$4,300,IF(AK36=リスト!$J$5,1000,IF(AK36=リスト!$J$3,600,0))))</f>
        <v>0</v>
      </c>
      <c r="AS36" s="209">
        <f>IF(AL36=リスト!$K$2,500,0)</f>
        <v>0</v>
      </c>
      <c r="AT36" s="209">
        <f t="shared" si="2"/>
        <v>0</v>
      </c>
    </row>
    <row r="37" spans="1:46" s="156" customFormat="1" ht="18.75" customHeight="1">
      <c r="A37" s="202">
        <v>31</v>
      </c>
      <c r="B37" s="183"/>
      <c r="C37" s="140"/>
      <c r="D37" s="141"/>
      <c r="E37" s="14"/>
      <c r="F37" s="141"/>
      <c r="G37" s="14"/>
      <c r="H37" s="9"/>
      <c r="I37" s="159"/>
      <c r="J37" s="142">
        <f t="shared" si="0"/>
        <v>123</v>
      </c>
      <c r="K37" s="160"/>
      <c r="L37" s="161"/>
      <c r="M37" s="160"/>
      <c r="N37" s="162"/>
      <c r="O37" s="163"/>
      <c r="P37" s="11"/>
      <c r="Q37" s="40"/>
      <c r="R37" s="17"/>
      <c r="S37" s="17"/>
      <c r="T37" s="147"/>
      <c r="U37" s="147"/>
      <c r="V37" s="147"/>
      <c r="W37" s="147"/>
      <c r="X37" s="147"/>
      <c r="Y37" s="48"/>
      <c r="Z37" s="148"/>
      <c r="AA37" s="149"/>
      <c r="AB37" s="164"/>
      <c r="AC37" s="46"/>
      <c r="AD37" s="48"/>
      <c r="AE37" s="165"/>
      <c r="AF37" s="52"/>
      <c r="AG37" s="153"/>
      <c r="AH37" s="154"/>
      <c r="AI37" s="158"/>
      <c r="AJ37" s="9"/>
      <c r="AK37" s="153"/>
      <c r="AL37" s="206"/>
      <c r="AM37" s="205"/>
      <c r="AO37" s="210">
        <f>IF(P37=リスト!$B$2,12900,IF(P37=リスト!$B$3,4000,IF(P37=リスト!$B$4,3000,IF(P37=リスト!$B$5,2000,IF(P37=リスト!$B$6,1000,0)))))</f>
        <v>0</v>
      </c>
      <c r="AP37" s="209">
        <f>IF(U37=リスト!$E$2,1000,0)</f>
        <v>0</v>
      </c>
      <c r="AQ37" s="209">
        <f>IF(AG37=リスト!$H$2,500,0)</f>
        <v>0</v>
      </c>
      <c r="AR37" s="209">
        <f>IF(AK37=リスト!$J$3,500,IF(AK37=リスト!$J$4,300,IF(AK37=リスト!$J$5,1000,IF(AK37=リスト!$J$3,600,0))))</f>
        <v>0</v>
      </c>
      <c r="AS37" s="209">
        <f>IF(AL37=リスト!$K$2,500,0)</f>
        <v>0</v>
      </c>
      <c r="AT37" s="209">
        <f t="shared" si="2"/>
        <v>0</v>
      </c>
    </row>
    <row r="38" spans="1:46" s="156" customFormat="1" ht="18.75" customHeight="1">
      <c r="A38" s="202">
        <v>32</v>
      </c>
      <c r="B38" s="140"/>
      <c r="C38" s="140"/>
      <c r="D38" s="141"/>
      <c r="E38" s="14"/>
      <c r="F38" s="15"/>
      <c r="G38" s="14"/>
      <c r="H38" s="9"/>
      <c r="I38" s="159"/>
      <c r="J38" s="142">
        <f t="shared" ref="J38:J69" si="3">DATEDIF($I38,$J$2,"y")</f>
        <v>123</v>
      </c>
      <c r="K38" s="160"/>
      <c r="L38" s="161"/>
      <c r="M38" s="160"/>
      <c r="N38" s="162"/>
      <c r="O38" s="163"/>
      <c r="P38" s="11"/>
      <c r="Q38" s="40"/>
      <c r="R38" s="17"/>
      <c r="S38" s="17"/>
      <c r="T38" s="147"/>
      <c r="U38" s="147"/>
      <c r="V38" s="147"/>
      <c r="W38" s="147"/>
      <c r="X38" s="147"/>
      <c r="Y38" s="48"/>
      <c r="Z38" s="148"/>
      <c r="AA38" s="149"/>
      <c r="AB38" s="164"/>
      <c r="AC38" s="46"/>
      <c r="AD38" s="48"/>
      <c r="AE38" s="165"/>
      <c r="AF38" s="52"/>
      <c r="AG38" s="153"/>
      <c r="AH38" s="154"/>
      <c r="AI38" s="158"/>
      <c r="AJ38" s="9"/>
      <c r="AK38" s="153"/>
      <c r="AL38" s="206"/>
      <c r="AM38" s="205"/>
      <c r="AO38" s="210">
        <f>IF(P38=リスト!$B$2,12900,IF(P38=リスト!$B$3,4000,IF(P38=リスト!$B$4,3000,IF(P38=リスト!$B$5,2000,IF(P38=リスト!$B$6,1000,0)))))</f>
        <v>0</v>
      </c>
      <c r="AP38" s="209">
        <f>IF(U38=リスト!$E$2,1000,0)</f>
        <v>0</v>
      </c>
      <c r="AQ38" s="209">
        <f>IF(AG38=リスト!$H$2,500,0)</f>
        <v>0</v>
      </c>
      <c r="AR38" s="209">
        <f>IF(AK38=リスト!$J$3,500,IF(AK38=リスト!$J$4,300,IF(AK38=リスト!$J$5,1000,IF(AK38=リスト!$J$3,600,0))))</f>
        <v>0</v>
      </c>
      <c r="AS38" s="209">
        <f>IF(AL38=リスト!$K$2,500,0)</f>
        <v>0</v>
      </c>
      <c r="AT38" s="209">
        <f t="shared" si="2"/>
        <v>0</v>
      </c>
    </row>
    <row r="39" spans="1:46" s="156" customFormat="1" ht="18.75" customHeight="1">
      <c r="A39" s="202">
        <v>33</v>
      </c>
      <c r="B39" s="140"/>
      <c r="C39" s="140"/>
      <c r="D39" s="141"/>
      <c r="E39" s="18"/>
      <c r="F39" s="19"/>
      <c r="G39" s="18"/>
      <c r="H39" s="11"/>
      <c r="I39" s="139"/>
      <c r="J39" s="142">
        <f t="shared" si="3"/>
        <v>123</v>
      </c>
      <c r="K39" s="160"/>
      <c r="L39" s="161"/>
      <c r="M39" s="160"/>
      <c r="N39" s="162"/>
      <c r="O39" s="163"/>
      <c r="P39" s="11"/>
      <c r="Q39" s="40"/>
      <c r="R39" s="17"/>
      <c r="S39" s="17"/>
      <c r="T39" s="147"/>
      <c r="U39" s="147"/>
      <c r="V39" s="147"/>
      <c r="W39" s="147"/>
      <c r="X39" s="147"/>
      <c r="Y39" s="48"/>
      <c r="Z39" s="148"/>
      <c r="AA39" s="149"/>
      <c r="AB39" s="164"/>
      <c r="AC39" s="46"/>
      <c r="AD39" s="48"/>
      <c r="AE39" s="165"/>
      <c r="AF39" s="52"/>
      <c r="AG39" s="153"/>
      <c r="AH39" s="154"/>
      <c r="AI39" s="158"/>
      <c r="AJ39" s="9"/>
      <c r="AK39" s="153"/>
      <c r="AL39" s="206"/>
      <c r="AM39" s="205"/>
      <c r="AO39" s="210">
        <f>IF(P39=リスト!$B$2,12900,IF(P39=リスト!$B$3,4000,IF(P39=リスト!$B$4,3000,IF(P39=リスト!$B$5,2000,IF(P39=リスト!$B$6,1000,0)))))</f>
        <v>0</v>
      </c>
      <c r="AP39" s="209">
        <f>IF(U39=リスト!$E$2,1000,0)</f>
        <v>0</v>
      </c>
      <c r="AQ39" s="209">
        <f>IF(AG39=リスト!$H$2,500,0)</f>
        <v>0</v>
      </c>
      <c r="AR39" s="209">
        <f>IF(AK39=リスト!$J$3,500,IF(AK39=リスト!$J$4,300,IF(AK39=リスト!$J$5,1000,IF(AK39=リスト!$J$3,600,0))))</f>
        <v>0</v>
      </c>
      <c r="AS39" s="209">
        <f>IF(AL39=リスト!$K$2,500,0)</f>
        <v>0</v>
      </c>
      <c r="AT39" s="209">
        <f t="shared" si="2"/>
        <v>0</v>
      </c>
    </row>
    <row r="40" spans="1:46" s="156" customFormat="1" ht="18.75" customHeight="1">
      <c r="A40" s="202">
        <v>34</v>
      </c>
      <c r="B40" s="183"/>
      <c r="C40" s="140"/>
      <c r="D40" s="141"/>
      <c r="E40" s="14"/>
      <c r="F40" s="15"/>
      <c r="G40" s="14"/>
      <c r="H40" s="9"/>
      <c r="I40" s="159"/>
      <c r="J40" s="142">
        <f t="shared" si="3"/>
        <v>123</v>
      </c>
      <c r="K40" s="160"/>
      <c r="L40" s="161"/>
      <c r="M40" s="160"/>
      <c r="N40" s="162"/>
      <c r="O40" s="163"/>
      <c r="P40" s="11"/>
      <c r="Q40" s="40"/>
      <c r="R40" s="17"/>
      <c r="S40" s="17"/>
      <c r="T40" s="147"/>
      <c r="U40" s="147"/>
      <c r="V40" s="147"/>
      <c r="W40" s="147"/>
      <c r="X40" s="147"/>
      <c r="Y40" s="48"/>
      <c r="Z40" s="148"/>
      <c r="AA40" s="149"/>
      <c r="AB40" s="164"/>
      <c r="AC40" s="46"/>
      <c r="AD40" s="48"/>
      <c r="AE40" s="165"/>
      <c r="AF40" s="52"/>
      <c r="AG40" s="153"/>
      <c r="AH40" s="154"/>
      <c r="AI40" s="158"/>
      <c r="AJ40" s="9"/>
      <c r="AK40" s="153"/>
      <c r="AL40" s="206"/>
      <c r="AM40" s="205"/>
      <c r="AO40" s="210">
        <f>IF(P40=リスト!$B$2,12900,IF(P40=リスト!$B$3,4000,IF(P40=リスト!$B$4,3000,IF(P40=リスト!$B$5,2000,IF(P40=リスト!$B$6,1000,0)))))</f>
        <v>0</v>
      </c>
      <c r="AP40" s="209">
        <f>IF(U40=リスト!$E$2,1000,0)</f>
        <v>0</v>
      </c>
      <c r="AQ40" s="209">
        <f>IF(AG40=リスト!$H$2,500,0)</f>
        <v>0</v>
      </c>
      <c r="AR40" s="209">
        <f>IF(AK40=リスト!$J$3,500,IF(AK40=リスト!$J$4,300,IF(AK40=リスト!$J$5,1000,IF(AK40=リスト!$J$3,600,0))))</f>
        <v>0</v>
      </c>
      <c r="AS40" s="209">
        <f>IF(AL40=リスト!$K$2,500,0)</f>
        <v>0</v>
      </c>
      <c r="AT40" s="209">
        <f t="shared" si="2"/>
        <v>0</v>
      </c>
    </row>
    <row r="41" spans="1:46" s="156" customFormat="1" ht="18.75" customHeight="1">
      <c r="A41" s="202">
        <v>35</v>
      </c>
      <c r="B41" s="183"/>
      <c r="C41" s="140"/>
      <c r="D41" s="141"/>
      <c r="E41" s="14"/>
      <c r="F41" s="15"/>
      <c r="G41" s="14"/>
      <c r="H41" s="9"/>
      <c r="I41" s="159"/>
      <c r="J41" s="142">
        <f t="shared" si="3"/>
        <v>123</v>
      </c>
      <c r="K41" s="160"/>
      <c r="L41" s="161"/>
      <c r="M41" s="160"/>
      <c r="N41" s="162"/>
      <c r="O41" s="163"/>
      <c r="P41" s="11"/>
      <c r="Q41" s="40"/>
      <c r="R41" s="17"/>
      <c r="S41" s="17"/>
      <c r="T41" s="147"/>
      <c r="U41" s="147"/>
      <c r="V41" s="147"/>
      <c r="W41" s="147"/>
      <c r="X41" s="147"/>
      <c r="Y41" s="48"/>
      <c r="Z41" s="148"/>
      <c r="AA41" s="149"/>
      <c r="AB41" s="164"/>
      <c r="AC41" s="46"/>
      <c r="AD41" s="48"/>
      <c r="AE41" s="165"/>
      <c r="AF41" s="52"/>
      <c r="AG41" s="153"/>
      <c r="AH41" s="154"/>
      <c r="AI41" s="158"/>
      <c r="AJ41" s="9"/>
      <c r="AK41" s="153"/>
      <c r="AL41" s="206"/>
      <c r="AM41" s="205"/>
      <c r="AO41" s="210">
        <f>IF(P41=リスト!$B$2,12900,IF(P41=リスト!$B$3,4000,IF(P41=リスト!$B$4,3000,IF(P41=リスト!$B$5,2000,IF(P41=リスト!$B$6,1000,0)))))</f>
        <v>0</v>
      </c>
      <c r="AP41" s="209">
        <f>IF(U41=リスト!$E$2,1000,0)</f>
        <v>0</v>
      </c>
      <c r="AQ41" s="209">
        <f>IF(AG41=リスト!$H$2,500,0)</f>
        <v>0</v>
      </c>
      <c r="AR41" s="209">
        <f>IF(AK41=リスト!$J$3,500,IF(AK41=リスト!$J$4,300,IF(AK41=リスト!$J$5,1000,IF(AK41=リスト!$J$3,600,0))))</f>
        <v>0</v>
      </c>
      <c r="AS41" s="209">
        <f>IF(AL41=リスト!$K$2,500,0)</f>
        <v>0</v>
      </c>
      <c r="AT41" s="209">
        <f t="shared" si="2"/>
        <v>0</v>
      </c>
    </row>
    <row r="42" spans="1:46" s="156" customFormat="1" ht="18.75" customHeight="1">
      <c r="A42" s="202">
        <v>36</v>
      </c>
      <c r="B42" s="183"/>
      <c r="C42" s="140"/>
      <c r="D42" s="141"/>
      <c r="E42" s="158"/>
      <c r="F42" s="15"/>
      <c r="G42" s="14"/>
      <c r="H42" s="9"/>
      <c r="I42" s="159"/>
      <c r="J42" s="142">
        <f t="shared" si="3"/>
        <v>123</v>
      </c>
      <c r="K42" s="160"/>
      <c r="L42" s="161"/>
      <c r="M42" s="160"/>
      <c r="N42" s="184"/>
      <c r="O42" s="185"/>
      <c r="P42" s="11"/>
      <c r="Q42" s="40"/>
      <c r="R42" s="17"/>
      <c r="S42" s="17"/>
      <c r="T42" s="147"/>
      <c r="U42" s="147"/>
      <c r="V42" s="147"/>
      <c r="W42" s="147"/>
      <c r="X42" s="147"/>
      <c r="Y42" s="48"/>
      <c r="Z42" s="148"/>
      <c r="AA42" s="149"/>
      <c r="AB42" s="164"/>
      <c r="AC42" s="46"/>
      <c r="AD42" s="48"/>
      <c r="AE42" s="165"/>
      <c r="AF42" s="52"/>
      <c r="AG42" s="153"/>
      <c r="AH42" s="154"/>
      <c r="AI42" s="158"/>
      <c r="AJ42" s="9"/>
      <c r="AK42" s="153"/>
      <c r="AL42" s="206"/>
      <c r="AM42" s="205"/>
      <c r="AO42" s="210">
        <f>IF(P42=リスト!$B$2,12900,IF(P42=リスト!$B$3,4000,IF(P42=リスト!$B$4,3000,IF(P42=リスト!$B$5,2000,IF(P42=リスト!$B$6,1000,0)))))</f>
        <v>0</v>
      </c>
      <c r="AP42" s="209">
        <f>IF(U42=リスト!$E$2,1000,0)</f>
        <v>0</v>
      </c>
      <c r="AQ42" s="209">
        <f>IF(AG42=リスト!$H$2,500,0)</f>
        <v>0</v>
      </c>
      <c r="AR42" s="209">
        <f>IF(AK42=リスト!$J$3,500,IF(AK42=リスト!$J$4,300,IF(AK42=リスト!$J$5,1000,IF(AK42=リスト!$J$3,600,0))))</f>
        <v>0</v>
      </c>
      <c r="AS42" s="209">
        <f>IF(AL42=リスト!$K$2,500,0)</f>
        <v>0</v>
      </c>
      <c r="AT42" s="209">
        <f t="shared" si="2"/>
        <v>0</v>
      </c>
    </row>
    <row r="43" spans="1:46" s="156" customFormat="1" ht="18.75" customHeight="1">
      <c r="A43" s="202">
        <v>37</v>
      </c>
      <c r="B43" s="183"/>
      <c r="C43" s="140"/>
      <c r="D43" s="141"/>
      <c r="E43" s="158"/>
      <c r="F43" s="15"/>
      <c r="G43" s="14"/>
      <c r="H43" s="9"/>
      <c r="I43" s="159"/>
      <c r="J43" s="142">
        <f t="shared" si="3"/>
        <v>123</v>
      </c>
      <c r="K43" s="160"/>
      <c r="L43" s="161"/>
      <c r="M43" s="160"/>
      <c r="N43" s="162"/>
      <c r="O43" s="163"/>
      <c r="P43" s="11"/>
      <c r="Q43" s="40"/>
      <c r="R43" s="17"/>
      <c r="S43" s="17"/>
      <c r="T43" s="147"/>
      <c r="U43" s="147"/>
      <c r="V43" s="147"/>
      <c r="W43" s="147"/>
      <c r="X43" s="147"/>
      <c r="Y43" s="48"/>
      <c r="Z43" s="148"/>
      <c r="AA43" s="149"/>
      <c r="AB43" s="164"/>
      <c r="AC43" s="46"/>
      <c r="AD43" s="48"/>
      <c r="AE43" s="165"/>
      <c r="AF43" s="52"/>
      <c r="AG43" s="153"/>
      <c r="AH43" s="154"/>
      <c r="AI43" s="158"/>
      <c r="AJ43" s="9"/>
      <c r="AK43" s="153"/>
      <c r="AL43" s="206"/>
      <c r="AM43" s="205"/>
      <c r="AO43" s="210">
        <f>IF(P43=リスト!$B$2,12900,IF(P43=リスト!$B$3,4000,IF(P43=リスト!$B$4,3000,IF(P43=リスト!$B$5,2000,IF(P43=リスト!$B$6,1000,0)))))</f>
        <v>0</v>
      </c>
      <c r="AP43" s="209">
        <f>IF(U43=リスト!$E$2,1000,0)</f>
        <v>0</v>
      </c>
      <c r="AQ43" s="209">
        <f>IF(AG43=リスト!$H$2,500,0)</f>
        <v>0</v>
      </c>
      <c r="AR43" s="209">
        <f>IF(AK43=リスト!$J$3,500,IF(AK43=リスト!$J$4,300,IF(AK43=リスト!$J$5,1000,IF(AK43=リスト!$J$3,600,0))))</f>
        <v>0</v>
      </c>
      <c r="AS43" s="209">
        <f>IF(AL43=リスト!$K$2,500,0)</f>
        <v>0</v>
      </c>
      <c r="AT43" s="209">
        <f t="shared" si="2"/>
        <v>0</v>
      </c>
    </row>
    <row r="44" spans="1:46" s="156" customFormat="1" ht="18.75" customHeight="1">
      <c r="A44" s="202">
        <v>38</v>
      </c>
      <c r="B44" s="183"/>
      <c r="C44" s="140"/>
      <c r="D44" s="141"/>
      <c r="E44" s="158"/>
      <c r="F44" s="15"/>
      <c r="G44" s="14"/>
      <c r="H44" s="9"/>
      <c r="I44" s="159"/>
      <c r="J44" s="142">
        <f t="shared" si="3"/>
        <v>123</v>
      </c>
      <c r="K44" s="160"/>
      <c r="L44" s="161"/>
      <c r="M44" s="160"/>
      <c r="N44" s="162"/>
      <c r="O44" s="163"/>
      <c r="P44" s="11"/>
      <c r="Q44" s="40"/>
      <c r="R44" s="17"/>
      <c r="S44" s="17"/>
      <c r="T44" s="147"/>
      <c r="U44" s="147"/>
      <c r="V44" s="147"/>
      <c r="W44" s="147"/>
      <c r="X44" s="147"/>
      <c r="Y44" s="48"/>
      <c r="Z44" s="148"/>
      <c r="AA44" s="149"/>
      <c r="AB44" s="164"/>
      <c r="AC44" s="46"/>
      <c r="AD44" s="48"/>
      <c r="AE44" s="165"/>
      <c r="AF44" s="52"/>
      <c r="AG44" s="153"/>
      <c r="AH44" s="154"/>
      <c r="AI44" s="158"/>
      <c r="AJ44" s="9"/>
      <c r="AK44" s="153"/>
      <c r="AL44" s="206"/>
      <c r="AM44" s="205"/>
      <c r="AO44" s="210">
        <f>IF(P44=リスト!$B$2,12900,IF(P44=リスト!$B$3,4000,IF(P44=リスト!$B$4,3000,IF(P44=リスト!$B$5,2000,IF(P44=リスト!$B$6,1000,0)))))</f>
        <v>0</v>
      </c>
      <c r="AP44" s="209">
        <f>IF(U44=リスト!$E$2,1000,0)</f>
        <v>0</v>
      </c>
      <c r="AQ44" s="209">
        <f>IF(AG44=リスト!$H$2,500,0)</f>
        <v>0</v>
      </c>
      <c r="AR44" s="209">
        <f>IF(AK44=リスト!$J$3,500,IF(AK44=リスト!$J$4,300,IF(AK44=リスト!$J$5,1000,IF(AK44=リスト!$J$3,600,0))))</f>
        <v>0</v>
      </c>
      <c r="AS44" s="209">
        <f>IF(AL44=リスト!$K$2,500,0)</f>
        <v>0</v>
      </c>
      <c r="AT44" s="209">
        <f t="shared" si="2"/>
        <v>0</v>
      </c>
    </row>
    <row r="45" spans="1:46" s="156" customFormat="1" ht="18.75" customHeight="1">
      <c r="A45" s="202">
        <v>39</v>
      </c>
      <c r="B45" s="183"/>
      <c r="C45" s="140"/>
      <c r="D45" s="141"/>
      <c r="E45" s="158"/>
      <c r="F45" s="15"/>
      <c r="G45" s="14"/>
      <c r="H45" s="9"/>
      <c r="I45" s="159"/>
      <c r="J45" s="142">
        <f t="shared" si="3"/>
        <v>123</v>
      </c>
      <c r="K45" s="160"/>
      <c r="L45" s="161"/>
      <c r="M45" s="160"/>
      <c r="N45" s="162"/>
      <c r="O45" s="163"/>
      <c r="P45" s="11"/>
      <c r="Q45" s="40"/>
      <c r="R45" s="17"/>
      <c r="S45" s="17"/>
      <c r="T45" s="147"/>
      <c r="U45" s="147"/>
      <c r="V45" s="147"/>
      <c r="W45" s="147"/>
      <c r="X45" s="147"/>
      <c r="Y45" s="48"/>
      <c r="Z45" s="148"/>
      <c r="AA45" s="149"/>
      <c r="AB45" s="164"/>
      <c r="AC45" s="46"/>
      <c r="AD45" s="48"/>
      <c r="AE45" s="165"/>
      <c r="AF45" s="52"/>
      <c r="AG45" s="153"/>
      <c r="AH45" s="154"/>
      <c r="AI45" s="158"/>
      <c r="AJ45" s="9"/>
      <c r="AK45" s="153"/>
      <c r="AL45" s="206"/>
      <c r="AM45" s="205"/>
      <c r="AO45" s="210">
        <f>IF(P45=リスト!$B$2,12900,IF(P45=リスト!$B$3,4000,IF(P45=リスト!$B$4,3000,IF(P45=リスト!$B$5,2000,IF(P45=リスト!$B$6,1000,0)))))</f>
        <v>0</v>
      </c>
      <c r="AP45" s="209">
        <f>IF(U45=リスト!$E$2,1000,0)</f>
        <v>0</v>
      </c>
      <c r="AQ45" s="209">
        <f>IF(AG45=リスト!$H$2,500,0)</f>
        <v>0</v>
      </c>
      <c r="AR45" s="209">
        <f>IF(AK45=リスト!$J$3,500,IF(AK45=リスト!$J$4,300,IF(AK45=リスト!$J$5,1000,IF(AK45=リスト!$J$3,600,0))))</f>
        <v>0</v>
      </c>
      <c r="AS45" s="209">
        <f>IF(AL45=リスト!$K$2,500,0)</f>
        <v>0</v>
      </c>
      <c r="AT45" s="209">
        <f t="shared" si="2"/>
        <v>0</v>
      </c>
    </row>
    <row r="46" spans="1:46" s="156" customFormat="1" ht="18.75" customHeight="1">
      <c r="A46" s="202">
        <v>40</v>
      </c>
      <c r="B46" s="183"/>
      <c r="C46" s="140"/>
      <c r="D46" s="141"/>
      <c r="E46" s="158"/>
      <c r="F46" s="15"/>
      <c r="G46" s="14"/>
      <c r="H46" s="9"/>
      <c r="I46" s="159"/>
      <c r="J46" s="142">
        <f t="shared" si="3"/>
        <v>123</v>
      </c>
      <c r="K46" s="160"/>
      <c r="L46" s="161"/>
      <c r="M46" s="160"/>
      <c r="N46" s="162"/>
      <c r="O46" s="163"/>
      <c r="P46" s="11"/>
      <c r="Q46" s="40"/>
      <c r="R46" s="17"/>
      <c r="S46" s="17"/>
      <c r="T46" s="147"/>
      <c r="U46" s="147"/>
      <c r="V46" s="147"/>
      <c r="W46" s="147"/>
      <c r="X46" s="147"/>
      <c r="Y46" s="48"/>
      <c r="Z46" s="148"/>
      <c r="AA46" s="149"/>
      <c r="AB46" s="164"/>
      <c r="AC46" s="46"/>
      <c r="AD46" s="48"/>
      <c r="AE46" s="165"/>
      <c r="AF46" s="52"/>
      <c r="AG46" s="153"/>
      <c r="AH46" s="154"/>
      <c r="AI46" s="158"/>
      <c r="AJ46" s="9"/>
      <c r="AK46" s="153"/>
      <c r="AL46" s="206"/>
      <c r="AM46" s="205"/>
      <c r="AO46" s="210">
        <f>IF(P46=リスト!$B$2,12900,IF(P46=リスト!$B$3,4000,IF(P46=リスト!$B$4,3000,IF(P46=リスト!$B$5,2000,IF(P46=リスト!$B$6,1000,0)))))</f>
        <v>0</v>
      </c>
      <c r="AP46" s="209">
        <f>IF(U46=リスト!$E$2,1000,0)</f>
        <v>0</v>
      </c>
      <c r="AQ46" s="209">
        <f>IF(AG46=リスト!$H$2,500,0)</f>
        <v>0</v>
      </c>
      <c r="AR46" s="209">
        <f>IF(AK46=リスト!$J$3,500,IF(AK46=リスト!$J$4,300,IF(AK46=リスト!$J$5,1000,IF(AK46=リスト!$J$3,600,0))))</f>
        <v>0</v>
      </c>
      <c r="AS46" s="209">
        <f>IF(AL46=リスト!$K$2,500,0)</f>
        <v>0</v>
      </c>
      <c r="AT46" s="209">
        <f t="shared" si="2"/>
        <v>0</v>
      </c>
    </row>
    <row r="47" spans="1:46" s="156" customFormat="1" ht="18.75" customHeight="1">
      <c r="A47" s="202">
        <v>41</v>
      </c>
      <c r="B47" s="183"/>
      <c r="C47" s="140"/>
      <c r="D47" s="141"/>
      <c r="E47" s="158"/>
      <c r="F47" s="15"/>
      <c r="G47" s="14"/>
      <c r="H47" s="9"/>
      <c r="I47" s="159"/>
      <c r="J47" s="142">
        <f t="shared" si="3"/>
        <v>123</v>
      </c>
      <c r="K47" s="160"/>
      <c r="L47" s="161"/>
      <c r="M47" s="160"/>
      <c r="N47" s="162"/>
      <c r="O47" s="163"/>
      <c r="P47" s="11"/>
      <c r="Q47" s="40"/>
      <c r="R47" s="17"/>
      <c r="S47" s="17"/>
      <c r="T47" s="147"/>
      <c r="U47" s="147"/>
      <c r="V47" s="147"/>
      <c r="W47" s="147"/>
      <c r="X47" s="147"/>
      <c r="Y47" s="48"/>
      <c r="Z47" s="148"/>
      <c r="AA47" s="149"/>
      <c r="AB47" s="164"/>
      <c r="AC47" s="46"/>
      <c r="AD47" s="48"/>
      <c r="AE47" s="165"/>
      <c r="AF47" s="52"/>
      <c r="AG47" s="153"/>
      <c r="AH47" s="154"/>
      <c r="AI47" s="158"/>
      <c r="AJ47" s="9"/>
      <c r="AK47" s="153"/>
      <c r="AL47" s="206"/>
      <c r="AM47" s="205"/>
      <c r="AO47" s="210">
        <f>IF(P47=リスト!$B$2,12900,IF(P47=リスト!$B$3,4000,IF(P47=リスト!$B$4,3000,IF(P47=リスト!$B$5,2000,IF(P47=リスト!$B$6,1000,0)))))</f>
        <v>0</v>
      </c>
      <c r="AP47" s="209">
        <f>IF(U47=リスト!$E$2,1000,0)</f>
        <v>0</v>
      </c>
      <c r="AQ47" s="209">
        <f>IF(AG47=リスト!$H$2,500,0)</f>
        <v>0</v>
      </c>
      <c r="AR47" s="209">
        <f>IF(AK47=リスト!$J$3,500,IF(AK47=リスト!$J$4,300,IF(AK47=リスト!$J$5,1000,IF(AK47=リスト!$J$3,600,0))))</f>
        <v>0</v>
      </c>
      <c r="AS47" s="209">
        <f>IF(AL47=リスト!$K$2,500,0)</f>
        <v>0</v>
      </c>
      <c r="AT47" s="209">
        <f t="shared" si="2"/>
        <v>0</v>
      </c>
    </row>
    <row r="48" spans="1:46" s="156" customFormat="1" ht="18.75" customHeight="1">
      <c r="A48" s="202">
        <v>42</v>
      </c>
      <c r="B48" s="186"/>
      <c r="C48" s="140"/>
      <c r="D48" s="141"/>
      <c r="E48" s="18"/>
      <c r="F48" s="19"/>
      <c r="G48" s="18"/>
      <c r="H48" s="11"/>
      <c r="I48" s="139"/>
      <c r="J48" s="142">
        <f t="shared" si="3"/>
        <v>123</v>
      </c>
      <c r="K48" s="160"/>
      <c r="L48" s="161"/>
      <c r="M48" s="160"/>
      <c r="N48" s="162"/>
      <c r="O48" s="163"/>
      <c r="P48" s="11"/>
      <c r="Q48" s="40"/>
      <c r="R48" s="17"/>
      <c r="S48" s="17"/>
      <c r="T48" s="147"/>
      <c r="U48" s="147"/>
      <c r="V48" s="147"/>
      <c r="W48" s="147"/>
      <c r="X48" s="147"/>
      <c r="Y48" s="48"/>
      <c r="Z48" s="148"/>
      <c r="AA48" s="149"/>
      <c r="AB48" s="164"/>
      <c r="AC48" s="46"/>
      <c r="AD48" s="48"/>
      <c r="AE48" s="165"/>
      <c r="AF48" s="52"/>
      <c r="AG48" s="153"/>
      <c r="AH48" s="154"/>
      <c r="AI48" s="158"/>
      <c r="AJ48" s="9"/>
      <c r="AK48" s="153"/>
      <c r="AL48" s="206"/>
      <c r="AM48" s="205"/>
      <c r="AO48" s="210">
        <f>IF(P48=リスト!$B$2,12900,IF(P48=リスト!$B$3,4000,IF(P48=リスト!$B$4,3000,IF(P48=リスト!$B$5,2000,IF(P48=リスト!$B$6,1000,0)))))</f>
        <v>0</v>
      </c>
      <c r="AP48" s="209">
        <f>IF(U48=リスト!$E$2,1000,0)</f>
        <v>0</v>
      </c>
      <c r="AQ48" s="209">
        <f>IF(AG48=リスト!$H$2,500,0)</f>
        <v>0</v>
      </c>
      <c r="AR48" s="209">
        <f>IF(AK48=リスト!$J$3,500,IF(AK48=リスト!$J$4,300,IF(AK48=リスト!$J$5,1000,IF(AK48=リスト!$J$3,600,0))))</f>
        <v>0</v>
      </c>
      <c r="AS48" s="209">
        <f>IF(AL48=リスト!$K$2,500,0)</f>
        <v>0</v>
      </c>
      <c r="AT48" s="209">
        <f t="shared" si="2"/>
        <v>0</v>
      </c>
    </row>
    <row r="49" spans="1:46" s="156" customFormat="1" ht="18.75" customHeight="1">
      <c r="A49" s="202">
        <v>43</v>
      </c>
      <c r="B49" s="186"/>
      <c r="C49" s="140"/>
      <c r="D49" s="141"/>
      <c r="E49" s="18"/>
      <c r="F49" s="19"/>
      <c r="G49" s="18"/>
      <c r="H49" s="11"/>
      <c r="I49" s="139"/>
      <c r="J49" s="142">
        <f t="shared" si="3"/>
        <v>123</v>
      </c>
      <c r="K49" s="160"/>
      <c r="L49" s="161"/>
      <c r="M49" s="160"/>
      <c r="N49" s="184"/>
      <c r="O49" s="185"/>
      <c r="P49" s="11"/>
      <c r="Q49" s="40"/>
      <c r="R49" s="17"/>
      <c r="S49" s="17"/>
      <c r="T49" s="147"/>
      <c r="U49" s="147"/>
      <c r="V49" s="147"/>
      <c r="W49" s="147"/>
      <c r="X49" s="147"/>
      <c r="Y49" s="48"/>
      <c r="Z49" s="148"/>
      <c r="AA49" s="149"/>
      <c r="AB49" s="164"/>
      <c r="AC49" s="46"/>
      <c r="AD49" s="48"/>
      <c r="AE49" s="165"/>
      <c r="AF49" s="52"/>
      <c r="AG49" s="153"/>
      <c r="AH49" s="154"/>
      <c r="AI49" s="158"/>
      <c r="AJ49" s="9"/>
      <c r="AK49" s="153"/>
      <c r="AL49" s="206"/>
      <c r="AM49" s="205"/>
      <c r="AO49" s="210">
        <f>IF(P49=リスト!$B$2,12900,IF(P49=リスト!$B$3,4000,IF(P49=リスト!$B$4,3000,IF(P49=リスト!$B$5,2000,IF(P49=リスト!$B$6,1000,0)))))</f>
        <v>0</v>
      </c>
      <c r="AP49" s="209">
        <f>IF(U49=リスト!$E$2,1000,0)</f>
        <v>0</v>
      </c>
      <c r="AQ49" s="209">
        <f>IF(AG49=リスト!$H$2,500,0)</f>
        <v>0</v>
      </c>
      <c r="AR49" s="209">
        <f>IF(AK49=リスト!$J$3,500,IF(AK49=リスト!$J$4,300,IF(AK49=リスト!$J$5,1000,IF(AK49=リスト!$J$3,600,0))))</f>
        <v>0</v>
      </c>
      <c r="AS49" s="209">
        <f>IF(AL49=リスト!$K$2,500,0)</f>
        <v>0</v>
      </c>
      <c r="AT49" s="209">
        <f t="shared" si="2"/>
        <v>0</v>
      </c>
    </row>
    <row r="50" spans="1:46" s="156" customFormat="1" ht="18.75" customHeight="1">
      <c r="A50" s="202">
        <v>44</v>
      </c>
      <c r="B50" s="186"/>
      <c r="C50" s="140"/>
      <c r="D50" s="141"/>
      <c r="E50" s="18"/>
      <c r="F50" s="19"/>
      <c r="G50" s="18"/>
      <c r="H50" s="11"/>
      <c r="I50" s="139"/>
      <c r="J50" s="142">
        <f t="shared" si="3"/>
        <v>123</v>
      </c>
      <c r="K50" s="160"/>
      <c r="L50" s="161"/>
      <c r="M50" s="160"/>
      <c r="N50" s="162"/>
      <c r="O50" s="163"/>
      <c r="P50" s="11"/>
      <c r="Q50" s="40"/>
      <c r="R50" s="187"/>
      <c r="S50" s="187"/>
      <c r="T50" s="147"/>
      <c r="U50" s="147"/>
      <c r="V50" s="147"/>
      <c r="W50" s="147"/>
      <c r="X50" s="147"/>
      <c r="Y50" s="48"/>
      <c r="Z50" s="148"/>
      <c r="AA50" s="149"/>
      <c r="AB50" s="164"/>
      <c r="AC50" s="46"/>
      <c r="AD50" s="51"/>
      <c r="AE50" s="188"/>
      <c r="AF50" s="189"/>
      <c r="AG50" s="153"/>
      <c r="AH50" s="154"/>
      <c r="AI50" s="158"/>
      <c r="AJ50" s="12"/>
      <c r="AK50" s="153"/>
      <c r="AL50" s="206"/>
      <c r="AM50" s="205"/>
      <c r="AO50" s="210">
        <f>IF(P50=リスト!$B$2,12900,IF(P50=リスト!$B$3,4000,IF(P50=リスト!$B$4,3000,IF(P50=リスト!$B$5,2000,IF(P50=リスト!$B$6,1000,0)))))</f>
        <v>0</v>
      </c>
      <c r="AP50" s="209">
        <f>IF(U50=リスト!$E$2,1000,0)</f>
        <v>0</v>
      </c>
      <c r="AQ50" s="209">
        <f>IF(AG50=リスト!$H$2,500,0)</f>
        <v>0</v>
      </c>
      <c r="AR50" s="209">
        <f>IF(AK50=リスト!$J$3,500,IF(AK50=リスト!$J$4,300,IF(AK50=リスト!$J$5,1000,IF(AK50=リスト!$J$3,600,0))))</f>
        <v>0</v>
      </c>
      <c r="AS50" s="209">
        <f>IF(AL50=リスト!$K$2,500,0)</f>
        <v>0</v>
      </c>
      <c r="AT50" s="209">
        <f t="shared" si="2"/>
        <v>0</v>
      </c>
    </row>
    <row r="51" spans="1:46" s="156" customFormat="1" ht="18.75" customHeight="1">
      <c r="A51" s="202">
        <v>45</v>
      </c>
      <c r="B51" s="186"/>
      <c r="C51" s="140"/>
      <c r="D51" s="141"/>
      <c r="E51" s="18"/>
      <c r="F51" s="19"/>
      <c r="G51" s="18"/>
      <c r="H51" s="11"/>
      <c r="I51" s="139"/>
      <c r="J51" s="142">
        <f t="shared" si="3"/>
        <v>123</v>
      </c>
      <c r="K51" s="143"/>
      <c r="L51" s="144"/>
      <c r="M51" s="143"/>
      <c r="N51" s="145"/>
      <c r="O51" s="146"/>
      <c r="P51" s="11"/>
      <c r="Q51" s="40"/>
      <c r="R51" s="16"/>
      <c r="S51" s="16"/>
      <c r="T51" s="147"/>
      <c r="U51" s="147"/>
      <c r="V51" s="147"/>
      <c r="W51" s="147"/>
      <c r="X51" s="147"/>
      <c r="Y51" s="48"/>
      <c r="Z51" s="148"/>
      <c r="AA51" s="149"/>
      <c r="AB51" s="150"/>
      <c r="AC51" s="46"/>
      <c r="AD51" s="47"/>
      <c r="AE51" s="151"/>
      <c r="AF51" s="152"/>
      <c r="AG51" s="153"/>
      <c r="AH51" s="154"/>
      <c r="AI51" s="155"/>
      <c r="AJ51" s="8"/>
      <c r="AK51" s="153"/>
      <c r="AL51" s="206"/>
      <c r="AM51" s="205"/>
      <c r="AO51" s="210">
        <f>IF(P51=リスト!$B$2,12900,IF(P51=リスト!$B$3,4000,IF(P51=リスト!$B$4,3000,IF(P51=リスト!$B$5,2000,IF(P51=リスト!$B$6,1000,0)))))</f>
        <v>0</v>
      </c>
      <c r="AP51" s="209">
        <f>IF(U51=リスト!$E$2,1000,0)</f>
        <v>0</v>
      </c>
      <c r="AQ51" s="209">
        <f>IF(AG51=リスト!$H$2,500,0)</f>
        <v>0</v>
      </c>
      <c r="AR51" s="209">
        <f>IF(AK51=リスト!$J$3,500,IF(AK51=リスト!$J$4,300,IF(AK51=リスト!$J$5,1000,IF(AK51=リスト!$J$3,600,0))))</f>
        <v>0</v>
      </c>
      <c r="AS51" s="209">
        <f>IF(AL51=リスト!$K$2,500,0)</f>
        <v>0</v>
      </c>
      <c r="AT51" s="209">
        <f t="shared" si="2"/>
        <v>0</v>
      </c>
    </row>
    <row r="52" spans="1:46" s="156" customFormat="1" ht="18.75" customHeight="1">
      <c r="A52" s="202">
        <v>46</v>
      </c>
      <c r="B52" s="186"/>
      <c r="C52" s="140"/>
      <c r="D52" s="141"/>
      <c r="E52" s="18"/>
      <c r="F52" s="19"/>
      <c r="G52" s="18"/>
      <c r="H52" s="11"/>
      <c r="I52" s="139"/>
      <c r="J52" s="142">
        <f t="shared" si="3"/>
        <v>123</v>
      </c>
      <c r="K52" s="160"/>
      <c r="L52" s="161"/>
      <c r="M52" s="160"/>
      <c r="N52" s="162"/>
      <c r="O52" s="163"/>
      <c r="P52" s="11"/>
      <c r="Q52" s="40"/>
      <c r="R52" s="17"/>
      <c r="S52" s="17"/>
      <c r="T52" s="147"/>
      <c r="U52" s="147"/>
      <c r="V52" s="147"/>
      <c r="W52" s="147"/>
      <c r="X52" s="147"/>
      <c r="Y52" s="48"/>
      <c r="Z52" s="148"/>
      <c r="AA52" s="165"/>
      <c r="AB52" s="164"/>
      <c r="AC52" s="46"/>
      <c r="AD52" s="48"/>
      <c r="AE52" s="165"/>
      <c r="AF52" s="52"/>
      <c r="AG52" s="153"/>
      <c r="AH52" s="154"/>
      <c r="AI52" s="158"/>
      <c r="AJ52" s="9"/>
      <c r="AK52" s="153"/>
      <c r="AL52" s="206"/>
      <c r="AM52" s="205"/>
      <c r="AO52" s="210">
        <f>IF(P52=リスト!$B$2,12900,IF(P52=リスト!$B$3,4000,IF(P52=リスト!$B$4,3000,IF(P52=リスト!$B$5,2000,IF(P52=リスト!$B$6,1000,0)))))</f>
        <v>0</v>
      </c>
      <c r="AP52" s="209">
        <f>IF(U52=リスト!$E$2,1000,0)</f>
        <v>0</v>
      </c>
      <c r="AQ52" s="209">
        <f>IF(AG52=リスト!$H$2,500,0)</f>
        <v>0</v>
      </c>
      <c r="AR52" s="209">
        <f>IF(AK52=リスト!$J$3,500,IF(AK52=リスト!$J$4,300,IF(AK52=リスト!$J$5,1000,IF(AK52=リスト!$J$3,600,0))))</f>
        <v>0</v>
      </c>
      <c r="AS52" s="209">
        <f>IF(AL52=リスト!$K$2,500,0)</f>
        <v>0</v>
      </c>
      <c r="AT52" s="209">
        <f t="shared" si="2"/>
        <v>0</v>
      </c>
    </row>
    <row r="53" spans="1:46" s="156" customFormat="1" ht="18.75" customHeight="1">
      <c r="A53" s="202">
        <v>47</v>
      </c>
      <c r="B53" s="186"/>
      <c r="C53" s="140"/>
      <c r="D53" s="141"/>
      <c r="E53" s="169"/>
      <c r="F53" s="170"/>
      <c r="G53" s="169"/>
      <c r="H53" s="10"/>
      <c r="I53" s="171"/>
      <c r="J53" s="142">
        <f t="shared" si="3"/>
        <v>123</v>
      </c>
      <c r="K53" s="160"/>
      <c r="L53" s="161"/>
      <c r="M53" s="160"/>
      <c r="N53" s="162"/>
      <c r="O53" s="163"/>
      <c r="P53" s="11"/>
      <c r="Q53" s="40"/>
      <c r="R53" s="17"/>
      <c r="S53" s="17"/>
      <c r="T53" s="147"/>
      <c r="U53" s="147"/>
      <c r="V53" s="147"/>
      <c r="W53" s="147"/>
      <c r="X53" s="147"/>
      <c r="Y53" s="48"/>
      <c r="Z53" s="148"/>
      <c r="AA53" s="165"/>
      <c r="AB53" s="164"/>
      <c r="AC53" s="46"/>
      <c r="AD53" s="48"/>
      <c r="AE53" s="165"/>
      <c r="AF53" s="52"/>
      <c r="AG53" s="153"/>
      <c r="AH53" s="154"/>
      <c r="AI53" s="158"/>
      <c r="AJ53" s="9"/>
      <c r="AK53" s="153"/>
      <c r="AL53" s="206"/>
      <c r="AM53" s="205"/>
      <c r="AO53" s="210">
        <f>IF(P53=リスト!$B$2,12900,IF(P53=リスト!$B$3,4000,IF(P53=リスト!$B$4,3000,IF(P53=リスト!$B$5,2000,IF(P53=リスト!$B$6,1000,0)))))</f>
        <v>0</v>
      </c>
      <c r="AP53" s="209">
        <f>IF(U53=リスト!$E$2,1000,0)</f>
        <v>0</v>
      </c>
      <c r="AQ53" s="209">
        <f>IF(AG53=リスト!$H$2,500,0)</f>
        <v>0</v>
      </c>
      <c r="AR53" s="209">
        <f>IF(AK53=リスト!$J$3,500,IF(AK53=リスト!$J$4,300,IF(AK53=リスト!$J$5,1000,IF(AK53=リスト!$J$3,600,0))))</f>
        <v>0</v>
      </c>
      <c r="AS53" s="209">
        <f>IF(AL53=リスト!$K$2,500,0)</f>
        <v>0</v>
      </c>
      <c r="AT53" s="209">
        <f t="shared" si="2"/>
        <v>0</v>
      </c>
    </row>
    <row r="54" spans="1:46" s="156" customFormat="1" ht="18.75" customHeight="1">
      <c r="A54" s="202">
        <v>48</v>
      </c>
      <c r="B54" s="186"/>
      <c r="C54" s="140"/>
      <c r="D54" s="141"/>
      <c r="E54" s="169"/>
      <c r="F54" s="170"/>
      <c r="G54" s="169"/>
      <c r="H54" s="10"/>
      <c r="I54" s="171"/>
      <c r="J54" s="142">
        <f t="shared" si="3"/>
        <v>123</v>
      </c>
      <c r="K54" s="160"/>
      <c r="L54" s="161"/>
      <c r="M54" s="160"/>
      <c r="N54" s="162"/>
      <c r="O54" s="163"/>
      <c r="P54" s="11"/>
      <c r="Q54" s="40"/>
      <c r="R54" s="17"/>
      <c r="S54" s="17"/>
      <c r="T54" s="147"/>
      <c r="U54" s="147"/>
      <c r="V54" s="147"/>
      <c r="W54" s="147"/>
      <c r="X54" s="147"/>
      <c r="Y54" s="48"/>
      <c r="Z54" s="148"/>
      <c r="AA54" s="165"/>
      <c r="AB54" s="164"/>
      <c r="AC54" s="46"/>
      <c r="AD54" s="48"/>
      <c r="AE54" s="165"/>
      <c r="AF54" s="52"/>
      <c r="AG54" s="153"/>
      <c r="AH54" s="154"/>
      <c r="AI54" s="158"/>
      <c r="AJ54" s="9"/>
      <c r="AK54" s="153"/>
      <c r="AL54" s="206"/>
      <c r="AM54" s="205"/>
      <c r="AO54" s="210">
        <f>IF(P54=リスト!$B$2,12900,IF(P54=リスト!$B$3,4000,IF(P54=リスト!$B$4,3000,IF(P54=リスト!$B$5,2000,IF(P54=リスト!$B$6,1000,0)))))</f>
        <v>0</v>
      </c>
      <c r="AP54" s="209">
        <f>IF(U54=リスト!$E$2,1000,0)</f>
        <v>0</v>
      </c>
      <c r="AQ54" s="209">
        <f>IF(AG54=リスト!$H$2,500,0)</f>
        <v>0</v>
      </c>
      <c r="AR54" s="209">
        <f>IF(AK54=リスト!$J$3,500,IF(AK54=リスト!$J$4,300,IF(AK54=リスト!$J$5,1000,IF(AK54=リスト!$J$3,600,0))))</f>
        <v>0</v>
      </c>
      <c r="AS54" s="209">
        <f>IF(AL54=リスト!$K$2,500,0)</f>
        <v>0</v>
      </c>
      <c r="AT54" s="209">
        <f t="shared" si="2"/>
        <v>0</v>
      </c>
    </row>
    <row r="55" spans="1:46" s="156" customFormat="1" ht="18.75" customHeight="1">
      <c r="A55" s="202">
        <v>49</v>
      </c>
      <c r="B55" s="186"/>
      <c r="C55" s="140"/>
      <c r="D55" s="141"/>
      <c r="E55" s="169"/>
      <c r="F55" s="170"/>
      <c r="G55" s="169"/>
      <c r="H55" s="10"/>
      <c r="I55" s="171"/>
      <c r="J55" s="142">
        <f t="shared" si="3"/>
        <v>123</v>
      </c>
      <c r="K55" s="160"/>
      <c r="L55" s="161"/>
      <c r="M55" s="160"/>
      <c r="N55" s="162"/>
      <c r="O55" s="163"/>
      <c r="P55" s="11"/>
      <c r="Q55" s="40"/>
      <c r="R55" s="17"/>
      <c r="S55" s="17"/>
      <c r="T55" s="147"/>
      <c r="U55" s="147"/>
      <c r="V55" s="147"/>
      <c r="W55" s="147"/>
      <c r="X55" s="147"/>
      <c r="Y55" s="48"/>
      <c r="Z55" s="148"/>
      <c r="AA55" s="165"/>
      <c r="AB55" s="164"/>
      <c r="AC55" s="46"/>
      <c r="AD55" s="48"/>
      <c r="AE55" s="165"/>
      <c r="AF55" s="52"/>
      <c r="AG55" s="153"/>
      <c r="AH55" s="154"/>
      <c r="AI55" s="158"/>
      <c r="AJ55" s="9"/>
      <c r="AK55" s="153"/>
      <c r="AL55" s="206"/>
      <c r="AM55" s="205"/>
      <c r="AO55" s="210">
        <f>IF(P55=リスト!$B$2,12900,IF(P55=リスト!$B$3,4000,IF(P55=リスト!$B$4,3000,IF(P55=リスト!$B$5,2000,IF(P55=リスト!$B$6,1000,0)))))</f>
        <v>0</v>
      </c>
      <c r="AP55" s="209">
        <f>IF(U55=リスト!$E$2,1000,0)</f>
        <v>0</v>
      </c>
      <c r="AQ55" s="209">
        <f>IF(AG55=リスト!$H$2,500,0)</f>
        <v>0</v>
      </c>
      <c r="AR55" s="209">
        <f>IF(AK55=リスト!$J$3,500,IF(AK55=リスト!$J$4,300,IF(AK55=リスト!$J$5,1000,IF(AK55=リスト!$J$3,600,0))))</f>
        <v>0</v>
      </c>
      <c r="AS55" s="209">
        <f>IF(AL55=リスト!$K$2,500,0)</f>
        <v>0</v>
      </c>
      <c r="AT55" s="209">
        <f t="shared" si="2"/>
        <v>0</v>
      </c>
    </row>
    <row r="56" spans="1:46" s="156" customFormat="1" ht="18.75" customHeight="1">
      <c r="A56" s="202">
        <v>50</v>
      </c>
      <c r="B56" s="186"/>
      <c r="C56" s="140"/>
      <c r="D56" s="141"/>
      <c r="E56" s="18"/>
      <c r="F56" s="19"/>
      <c r="G56" s="18"/>
      <c r="H56" s="11"/>
      <c r="I56" s="139"/>
      <c r="J56" s="142">
        <f t="shared" si="3"/>
        <v>123</v>
      </c>
      <c r="K56" s="160"/>
      <c r="L56" s="161"/>
      <c r="M56" s="160"/>
      <c r="N56" s="162"/>
      <c r="O56" s="163"/>
      <c r="P56" s="11"/>
      <c r="Q56" s="40"/>
      <c r="R56" s="17"/>
      <c r="S56" s="17"/>
      <c r="T56" s="147"/>
      <c r="U56" s="147"/>
      <c r="V56" s="147"/>
      <c r="W56" s="147"/>
      <c r="X56" s="147"/>
      <c r="Y56" s="48"/>
      <c r="Z56" s="148"/>
      <c r="AA56" s="165"/>
      <c r="AB56" s="164"/>
      <c r="AC56" s="46"/>
      <c r="AD56" s="48"/>
      <c r="AE56" s="165"/>
      <c r="AF56" s="52"/>
      <c r="AG56" s="153"/>
      <c r="AH56" s="154"/>
      <c r="AI56" s="158"/>
      <c r="AJ56" s="9"/>
      <c r="AK56" s="153"/>
      <c r="AL56" s="206"/>
      <c r="AM56" s="205"/>
      <c r="AO56" s="210">
        <f>IF(P56=リスト!$B$2,12900,IF(P56=リスト!$B$3,4000,IF(P56=リスト!$B$4,3000,IF(P56=リスト!$B$5,2000,IF(P56=リスト!$B$6,1000,0)))))</f>
        <v>0</v>
      </c>
      <c r="AP56" s="209">
        <f>IF(U56=リスト!$E$2,1000,0)</f>
        <v>0</v>
      </c>
      <c r="AQ56" s="209">
        <f>IF(AG56=リスト!$H$2,500,0)</f>
        <v>0</v>
      </c>
      <c r="AR56" s="209">
        <f>IF(AK56=リスト!$J$3,500,IF(AK56=リスト!$J$4,300,IF(AK56=リスト!$J$5,1000,IF(AK56=リスト!$J$3,600,0))))</f>
        <v>0</v>
      </c>
      <c r="AS56" s="209">
        <f>IF(AL56=リスト!$K$2,500,0)</f>
        <v>0</v>
      </c>
      <c r="AT56" s="209">
        <f t="shared" si="2"/>
        <v>0</v>
      </c>
    </row>
    <row r="57" spans="1:46" s="156" customFormat="1" ht="18.75" customHeight="1">
      <c r="A57" s="202">
        <v>51</v>
      </c>
      <c r="B57" s="186"/>
      <c r="C57" s="140"/>
      <c r="D57" s="141"/>
      <c r="E57" s="14"/>
      <c r="F57" s="15"/>
      <c r="G57" s="14"/>
      <c r="H57" s="9"/>
      <c r="I57" s="159"/>
      <c r="J57" s="142">
        <f t="shared" si="3"/>
        <v>123</v>
      </c>
      <c r="K57" s="160"/>
      <c r="L57" s="161"/>
      <c r="M57" s="160"/>
      <c r="N57" s="162"/>
      <c r="O57" s="163"/>
      <c r="P57" s="11"/>
      <c r="Q57" s="40"/>
      <c r="R57" s="17"/>
      <c r="S57" s="17"/>
      <c r="T57" s="147"/>
      <c r="U57" s="147"/>
      <c r="V57" s="147"/>
      <c r="W57" s="147"/>
      <c r="X57" s="147"/>
      <c r="Y57" s="48"/>
      <c r="Z57" s="148"/>
      <c r="AA57" s="165"/>
      <c r="AB57" s="164"/>
      <c r="AC57" s="46"/>
      <c r="AD57" s="48"/>
      <c r="AE57" s="165"/>
      <c r="AF57" s="52"/>
      <c r="AG57" s="153"/>
      <c r="AH57" s="154"/>
      <c r="AI57" s="158"/>
      <c r="AJ57" s="9"/>
      <c r="AK57" s="153"/>
      <c r="AL57" s="206"/>
      <c r="AM57" s="205"/>
      <c r="AO57" s="210">
        <f>IF(P57=リスト!$B$2,12900,IF(P57=リスト!$B$3,4000,IF(P57=リスト!$B$4,3000,IF(P57=リスト!$B$5,2000,IF(P57=リスト!$B$6,1000,0)))))</f>
        <v>0</v>
      </c>
      <c r="AP57" s="209">
        <f>IF(U57=リスト!$E$2,1000,0)</f>
        <v>0</v>
      </c>
      <c r="AQ57" s="209">
        <f>IF(AG57=リスト!$H$2,500,0)</f>
        <v>0</v>
      </c>
      <c r="AR57" s="209">
        <f>IF(AK57=リスト!$J$3,500,IF(AK57=リスト!$J$4,300,IF(AK57=リスト!$J$5,1000,IF(AK57=リスト!$J$3,600,0))))</f>
        <v>0</v>
      </c>
      <c r="AS57" s="209">
        <f>IF(AL57=リスト!$K$2,500,0)</f>
        <v>0</v>
      </c>
      <c r="AT57" s="209">
        <f t="shared" si="2"/>
        <v>0</v>
      </c>
    </row>
    <row r="58" spans="1:46" s="156" customFormat="1" ht="18.75" customHeight="1">
      <c r="A58" s="202">
        <v>52</v>
      </c>
      <c r="B58" s="186"/>
      <c r="C58" s="140"/>
      <c r="D58" s="141"/>
      <c r="E58" s="18"/>
      <c r="F58" s="19"/>
      <c r="G58" s="18"/>
      <c r="H58" s="11"/>
      <c r="I58" s="139"/>
      <c r="J58" s="142">
        <f t="shared" si="3"/>
        <v>123</v>
      </c>
      <c r="K58" s="160"/>
      <c r="L58" s="161"/>
      <c r="M58" s="160"/>
      <c r="N58" s="162"/>
      <c r="O58" s="163"/>
      <c r="P58" s="11"/>
      <c r="Q58" s="40"/>
      <c r="R58" s="17"/>
      <c r="S58" s="17"/>
      <c r="T58" s="147"/>
      <c r="U58" s="147"/>
      <c r="V58" s="147"/>
      <c r="W58" s="147"/>
      <c r="X58" s="147"/>
      <c r="Y58" s="48"/>
      <c r="Z58" s="148"/>
      <c r="AA58" s="165"/>
      <c r="AB58" s="164"/>
      <c r="AC58" s="46"/>
      <c r="AD58" s="48"/>
      <c r="AE58" s="165"/>
      <c r="AF58" s="52"/>
      <c r="AG58" s="153"/>
      <c r="AH58" s="154"/>
      <c r="AI58" s="158"/>
      <c r="AJ58" s="9"/>
      <c r="AK58" s="153"/>
      <c r="AL58" s="206"/>
      <c r="AM58" s="205"/>
      <c r="AO58" s="210">
        <f>IF(P58=リスト!$B$2,12900,IF(P58=リスト!$B$3,4000,IF(P58=リスト!$B$4,3000,IF(P58=リスト!$B$5,2000,IF(P58=リスト!$B$6,1000,0)))))</f>
        <v>0</v>
      </c>
      <c r="AP58" s="209">
        <f>IF(U58=リスト!$E$2,1000,0)</f>
        <v>0</v>
      </c>
      <c r="AQ58" s="209">
        <f>IF(AG58=リスト!$H$2,500,0)</f>
        <v>0</v>
      </c>
      <c r="AR58" s="209">
        <f>IF(AK58=リスト!$J$3,500,IF(AK58=リスト!$J$4,300,IF(AK58=リスト!$J$5,1000,IF(AK58=リスト!$J$3,600,0))))</f>
        <v>0</v>
      </c>
      <c r="AS58" s="209">
        <f>IF(AL58=リスト!$K$2,500,0)</f>
        <v>0</v>
      </c>
      <c r="AT58" s="209">
        <f t="shared" si="2"/>
        <v>0</v>
      </c>
    </row>
    <row r="59" spans="1:46" s="156" customFormat="1" ht="18.75" customHeight="1">
      <c r="A59" s="202">
        <v>53</v>
      </c>
      <c r="B59" s="186"/>
      <c r="C59" s="140"/>
      <c r="D59" s="141"/>
      <c r="E59" s="18"/>
      <c r="F59" s="19"/>
      <c r="G59" s="18"/>
      <c r="H59" s="11"/>
      <c r="I59" s="139"/>
      <c r="J59" s="142">
        <f t="shared" si="3"/>
        <v>123</v>
      </c>
      <c r="K59" s="160"/>
      <c r="L59" s="161"/>
      <c r="M59" s="160"/>
      <c r="N59" s="162"/>
      <c r="O59" s="163"/>
      <c r="P59" s="11"/>
      <c r="Q59" s="40"/>
      <c r="R59" s="17"/>
      <c r="S59" s="17"/>
      <c r="T59" s="147"/>
      <c r="U59" s="147"/>
      <c r="V59" s="147"/>
      <c r="W59" s="147"/>
      <c r="X59" s="147"/>
      <c r="Y59" s="48"/>
      <c r="Z59" s="148"/>
      <c r="AA59" s="165"/>
      <c r="AB59" s="164"/>
      <c r="AC59" s="46"/>
      <c r="AD59" s="48"/>
      <c r="AE59" s="165"/>
      <c r="AF59" s="52"/>
      <c r="AG59" s="153"/>
      <c r="AH59" s="154"/>
      <c r="AI59" s="158"/>
      <c r="AJ59" s="9"/>
      <c r="AK59" s="153"/>
      <c r="AL59" s="206"/>
      <c r="AM59" s="205"/>
      <c r="AO59" s="210">
        <f>IF(P59=リスト!$B$2,12900,IF(P59=リスト!$B$3,4000,IF(P59=リスト!$B$4,3000,IF(P59=リスト!$B$5,2000,IF(P59=リスト!$B$6,1000,0)))))</f>
        <v>0</v>
      </c>
      <c r="AP59" s="209">
        <f>IF(U59=リスト!$E$2,1000,0)</f>
        <v>0</v>
      </c>
      <c r="AQ59" s="209">
        <f>IF(AG59=リスト!$H$2,500,0)</f>
        <v>0</v>
      </c>
      <c r="AR59" s="209">
        <f>IF(AK59=リスト!$J$3,500,IF(AK59=リスト!$J$4,300,IF(AK59=リスト!$J$5,1000,IF(AK59=リスト!$J$3,600,0))))</f>
        <v>0</v>
      </c>
      <c r="AS59" s="209">
        <f>IF(AL59=リスト!$K$2,500,0)</f>
        <v>0</v>
      </c>
      <c r="AT59" s="209">
        <f t="shared" si="2"/>
        <v>0</v>
      </c>
    </row>
    <row r="60" spans="1:46" s="156" customFormat="1" ht="18.75" customHeight="1">
      <c r="A60" s="202">
        <v>54</v>
      </c>
      <c r="B60" s="186"/>
      <c r="C60" s="140"/>
      <c r="D60" s="141"/>
      <c r="E60" s="18"/>
      <c r="F60" s="19"/>
      <c r="G60" s="18"/>
      <c r="H60" s="11"/>
      <c r="I60" s="139"/>
      <c r="J60" s="142">
        <f t="shared" si="3"/>
        <v>123</v>
      </c>
      <c r="K60" s="143"/>
      <c r="L60" s="180"/>
      <c r="M60" s="143"/>
      <c r="N60" s="148"/>
      <c r="O60" s="181"/>
      <c r="P60" s="11"/>
      <c r="Q60" s="40"/>
      <c r="R60" s="16"/>
      <c r="S60" s="16"/>
      <c r="T60" s="147"/>
      <c r="U60" s="147"/>
      <c r="V60" s="147"/>
      <c r="W60" s="147"/>
      <c r="X60" s="147"/>
      <c r="Y60" s="50"/>
      <c r="Z60" s="148"/>
      <c r="AA60" s="149"/>
      <c r="AB60" s="41"/>
      <c r="AC60" s="46"/>
      <c r="AD60" s="49"/>
      <c r="AE60" s="167"/>
      <c r="AF60" s="168"/>
      <c r="AG60" s="153"/>
      <c r="AH60" s="154"/>
      <c r="AI60" s="155"/>
      <c r="AJ60" s="10"/>
      <c r="AK60" s="153"/>
      <c r="AL60" s="206"/>
      <c r="AM60" s="205"/>
      <c r="AO60" s="210">
        <f>IF(P60=リスト!$B$2,12900,IF(P60=リスト!$B$3,4000,IF(P60=リスト!$B$4,3000,IF(P60=リスト!$B$5,2000,IF(P60=リスト!$B$6,1000,0)))))</f>
        <v>0</v>
      </c>
      <c r="AP60" s="209">
        <f>IF(U60=リスト!$E$2,1000,0)</f>
        <v>0</v>
      </c>
      <c r="AQ60" s="209">
        <f>IF(AG60=リスト!$H$2,500,0)</f>
        <v>0</v>
      </c>
      <c r="AR60" s="209">
        <f>IF(AK60=リスト!$J$3,500,IF(AK60=リスト!$J$4,300,IF(AK60=リスト!$J$5,1000,IF(AK60=リスト!$J$3,600,0))))</f>
        <v>0</v>
      </c>
      <c r="AS60" s="209">
        <f>IF(AL60=リスト!$K$2,500,0)</f>
        <v>0</v>
      </c>
      <c r="AT60" s="209">
        <f t="shared" si="2"/>
        <v>0</v>
      </c>
    </row>
    <row r="61" spans="1:46" s="156" customFormat="1" ht="18.75" customHeight="1">
      <c r="A61" s="202">
        <v>55</v>
      </c>
      <c r="B61" s="186"/>
      <c r="C61" s="140"/>
      <c r="D61" s="141"/>
      <c r="E61" s="18"/>
      <c r="F61" s="19"/>
      <c r="G61" s="18"/>
      <c r="H61" s="11"/>
      <c r="I61" s="139"/>
      <c r="J61" s="142">
        <f t="shared" si="3"/>
        <v>123</v>
      </c>
      <c r="K61" s="143"/>
      <c r="L61" s="180"/>
      <c r="M61" s="143"/>
      <c r="N61" s="148"/>
      <c r="O61" s="181"/>
      <c r="P61" s="11"/>
      <c r="Q61" s="40"/>
      <c r="R61" s="16"/>
      <c r="S61" s="16"/>
      <c r="T61" s="147"/>
      <c r="U61" s="147"/>
      <c r="V61" s="147"/>
      <c r="W61" s="147"/>
      <c r="X61" s="147"/>
      <c r="Y61" s="50"/>
      <c r="Z61" s="148"/>
      <c r="AA61" s="149"/>
      <c r="AB61" s="41"/>
      <c r="AC61" s="46"/>
      <c r="AD61" s="49"/>
      <c r="AE61" s="167"/>
      <c r="AF61" s="168"/>
      <c r="AG61" s="153"/>
      <c r="AH61" s="154"/>
      <c r="AI61" s="155"/>
      <c r="AJ61" s="10"/>
      <c r="AK61" s="153"/>
      <c r="AL61" s="206"/>
      <c r="AM61" s="205"/>
      <c r="AO61" s="210">
        <f>IF(P61=リスト!$B$2,12900,IF(P61=リスト!$B$3,4000,IF(P61=リスト!$B$4,3000,IF(P61=リスト!$B$5,2000,IF(P61=リスト!$B$6,1000,0)))))</f>
        <v>0</v>
      </c>
      <c r="AP61" s="209">
        <f>IF(U61=リスト!$E$2,1000,0)</f>
        <v>0</v>
      </c>
      <c r="AQ61" s="209">
        <f>IF(AG61=リスト!$H$2,500,0)</f>
        <v>0</v>
      </c>
      <c r="AR61" s="209">
        <f>IF(AK61=リスト!$J$3,500,IF(AK61=リスト!$J$4,300,IF(AK61=リスト!$J$5,1000,IF(AK61=リスト!$J$3,600,0))))</f>
        <v>0</v>
      </c>
      <c r="AS61" s="209">
        <f>IF(AL61=リスト!$K$2,500,0)</f>
        <v>0</v>
      </c>
      <c r="AT61" s="209">
        <f t="shared" si="2"/>
        <v>0</v>
      </c>
    </row>
    <row r="62" spans="1:46" s="156" customFormat="1" ht="18.75" customHeight="1">
      <c r="A62" s="202">
        <v>56</v>
      </c>
      <c r="B62" s="186"/>
      <c r="C62" s="140"/>
      <c r="D62" s="141"/>
      <c r="E62" s="169"/>
      <c r="F62" s="170"/>
      <c r="G62" s="169"/>
      <c r="H62" s="10"/>
      <c r="I62" s="171"/>
      <c r="J62" s="142">
        <f t="shared" si="3"/>
        <v>123</v>
      </c>
      <c r="K62" s="143"/>
      <c r="L62" s="180"/>
      <c r="M62" s="143"/>
      <c r="N62" s="148"/>
      <c r="O62" s="181"/>
      <c r="P62" s="11"/>
      <c r="Q62" s="40"/>
      <c r="R62" s="16"/>
      <c r="S62" s="16"/>
      <c r="T62" s="147"/>
      <c r="U62" s="147"/>
      <c r="V62" s="147"/>
      <c r="W62" s="147"/>
      <c r="X62" s="147"/>
      <c r="Y62" s="50"/>
      <c r="Z62" s="148"/>
      <c r="AA62" s="149"/>
      <c r="AB62" s="41"/>
      <c r="AC62" s="46"/>
      <c r="AD62" s="49"/>
      <c r="AE62" s="167"/>
      <c r="AF62" s="41"/>
      <c r="AG62" s="153"/>
      <c r="AH62" s="154"/>
      <c r="AI62" s="155"/>
      <c r="AJ62" s="10"/>
      <c r="AK62" s="153"/>
      <c r="AL62" s="206"/>
      <c r="AM62" s="205"/>
      <c r="AO62" s="210">
        <f>IF(P62=リスト!$B$2,12900,IF(P62=リスト!$B$3,4000,IF(P62=リスト!$B$4,3000,IF(P62=リスト!$B$5,2000,IF(P62=リスト!$B$6,1000,0)))))</f>
        <v>0</v>
      </c>
      <c r="AP62" s="209">
        <f>IF(U62=リスト!$E$2,1000,0)</f>
        <v>0</v>
      </c>
      <c r="AQ62" s="209">
        <f>IF(AG62=リスト!$H$2,500,0)</f>
        <v>0</v>
      </c>
      <c r="AR62" s="209">
        <f>IF(AK62=リスト!$J$3,500,IF(AK62=リスト!$J$4,300,IF(AK62=リスト!$J$5,1000,IF(AK62=リスト!$J$3,600,0))))</f>
        <v>0</v>
      </c>
      <c r="AS62" s="209">
        <f>IF(AL62=リスト!$K$2,500,0)</f>
        <v>0</v>
      </c>
      <c r="AT62" s="209">
        <f t="shared" si="2"/>
        <v>0</v>
      </c>
    </row>
    <row r="63" spans="1:46" s="156" customFormat="1" ht="18.75" customHeight="1">
      <c r="A63" s="202">
        <v>57</v>
      </c>
      <c r="B63" s="186"/>
      <c r="C63" s="140"/>
      <c r="D63" s="141"/>
      <c r="E63" s="169"/>
      <c r="F63" s="170"/>
      <c r="G63" s="169"/>
      <c r="H63" s="10"/>
      <c r="I63" s="171"/>
      <c r="J63" s="142">
        <f t="shared" si="3"/>
        <v>123</v>
      </c>
      <c r="K63" s="143"/>
      <c r="L63" s="180"/>
      <c r="M63" s="143"/>
      <c r="N63" s="148"/>
      <c r="O63" s="181"/>
      <c r="P63" s="11"/>
      <c r="Q63" s="40"/>
      <c r="R63" s="16"/>
      <c r="S63" s="16"/>
      <c r="T63" s="147"/>
      <c r="U63" s="147"/>
      <c r="V63" s="147"/>
      <c r="W63" s="147"/>
      <c r="X63" s="147"/>
      <c r="Y63" s="50"/>
      <c r="Z63" s="148"/>
      <c r="AA63" s="149"/>
      <c r="AB63" s="41"/>
      <c r="AC63" s="46"/>
      <c r="AD63" s="49"/>
      <c r="AE63" s="167"/>
      <c r="AF63" s="168"/>
      <c r="AG63" s="153"/>
      <c r="AH63" s="154"/>
      <c r="AI63" s="155"/>
      <c r="AJ63" s="10"/>
      <c r="AK63" s="153"/>
      <c r="AL63" s="206"/>
      <c r="AM63" s="205"/>
      <c r="AO63" s="210">
        <f>IF(P63=リスト!$B$2,12900,IF(P63=リスト!$B$3,4000,IF(P63=リスト!$B$4,3000,IF(P63=リスト!$B$5,2000,IF(P63=リスト!$B$6,1000,0)))))</f>
        <v>0</v>
      </c>
      <c r="AP63" s="209">
        <f>IF(U63=リスト!$E$2,1000,0)</f>
        <v>0</v>
      </c>
      <c r="AQ63" s="209">
        <f>IF(AG63=リスト!$H$2,500,0)</f>
        <v>0</v>
      </c>
      <c r="AR63" s="209">
        <f>IF(AK63=リスト!$J$3,500,IF(AK63=リスト!$J$4,300,IF(AK63=リスト!$J$5,1000,IF(AK63=リスト!$J$3,600,0))))</f>
        <v>0</v>
      </c>
      <c r="AS63" s="209">
        <f>IF(AL63=リスト!$K$2,500,0)</f>
        <v>0</v>
      </c>
      <c r="AT63" s="209">
        <f t="shared" si="2"/>
        <v>0</v>
      </c>
    </row>
    <row r="64" spans="1:46" s="156" customFormat="1" ht="18.75" customHeight="1">
      <c r="A64" s="202">
        <v>58</v>
      </c>
      <c r="B64" s="186"/>
      <c r="C64" s="140"/>
      <c r="D64" s="141"/>
      <c r="E64" s="169"/>
      <c r="F64" s="170"/>
      <c r="G64" s="169"/>
      <c r="H64" s="10"/>
      <c r="I64" s="171"/>
      <c r="J64" s="142">
        <f t="shared" si="3"/>
        <v>123</v>
      </c>
      <c r="K64" s="143"/>
      <c r="L64" s="180"/>
      <c r="M64" s="143"/>
      <c r="N64" s="148"/>
      <c r="O64" s="181"/>
      <c r="P64" s="11"/>
      <c r="Q64" s="40"/>
      <c r="R64" s="16"/>
      <c r="S64" s="16"/>
      <c r="T64" s="147"/>
      <c r="U64" s="147"/>
      <c r="V64" s="147"/>
      <c r="W64" s="147"/>
      <c r="X64" s="147"/>
      <c r="Y64" s="50"/>
      <c r="Z64" s="148"/>
      <c r="AA64" s="149"/>
      <c r="AB64" s="41"/>
      <c r="AC64" s="46"/>
      <c r="AD64" s="49"/>
      <c r="AE64" s="167"/>
      <c r="AF64" s="168"/>
      <c r="AG64" s="153"/>
      <c r="AH64" s="154"/>
      <c r="AI64" s="155"/>
      <c r="AJ64" s="10"/>
      <c r="AK64" s="153"/>
      <c r="AL64" s="206"/>
      <c r="AM64" s="205"/>
      <c r="AO64" s="210">
        <f>IF(P64=リスト!$B$2,12900,IF(P64=リスト!$B$3,4000,IF(P64=リスト!$B$4,3000,IF(P64=リスト!$B$5,2000,IF(P64=リスト!$B$6,1000,0)))))</f>
        <v>0</v>
      </c>
      <c r="AP64" s="209">
        <f>IF(U64=リスト!$E$2,1000,0)</f>
        <v>0</v>
      </c>
      <c r="AQ64" s="209">
        <f>IF(AG64=リスト!$H$2,500,0)</f>
        <v>0</v>
      </c>
      <c r="AR64" s="209">
        <f>IF(AK64=リスト!$J$3,500,IF(AK64=リスト!$J$4,300,IF(AK64=リスト!$J$5,1000,IF(AK64=リスト!$J$3,600,0))))</f>
        <v>0</v>
      </c>
      <c r="AS64" s="209">
        <f>IF(AL64=リスト!$K$2,500,0)</f>
        <v>0</v>
      </c>
      <c r="AT64" s="209">
        <f t="shared" si="2"/>
        <v>0</v>
      </c>
    </row>
    <row r="65" spans="1:46" s="156" customFormat="1" ht="18.75" customHeight="1">
      <c r="A65" s="202">
        <v>59</v>
      </c>
      <c r="B65" s="186"/>
      <c r="C65" s="140"/>
      <c r="D65" s="141"/>
      <c r="E65" s="18"/>
      <c r="F65" s="19"/>
      <c r="G65" s="18"/>
      <c r="H65" s="11"/>
      <c r="I65" s="139"/>
      <c r="J65" s="142">
        <f t="shared" si="3"/>
        <v>123</v>
      </c>
      <c r="K65" s="175"/>
      <c r="L65" s="190"/>
      <c r="M65" s="175"/>
      <c r="N65" s="191"/>
      <c r="O65" s="192"/>
      <c r="P65" s="11"/>
      <c r="Q65" s="40"/>
      <c r="R65" s="172"/>
      <c r="S65" s="172"/>
      <c r="T65" s="147"/>
      <c r="U65" s="147"/>
      <c r="V65" s="147"/>
      <c r="W65" s="147"/>
      <c r="X65" s="147"/>
      <c r="Y65" s="49"/>
      <c r="Z65" s="191"/>
      <c r="AA65" s="167"/>
      <c r="AB65" s="168"/>
      <c r="AC65" s="46"/>
      <c r="AD65" s="49"/>
      <c r="AE65" s="167"/>
      <c r="AF65" s="168"/>
      <c r="AG65" s="153"/>
      <c r="AH65" s="154"/>
      <c r="AI65" s="174"/>
      <c r="AJ65" s="10"/>
      <c r="AK65" s="153"/>
      <c r="AL65" s="206"/>
      <c r="AM65" s="205"/>
      <c r="AO65" s="210">
        <f>IF(P65=リスト!$B$2,12900,IF(P65=リスト!$B$3,4000,IF(P65=リスト!$B$4,3000,IF(P65=リスト!$B$5,2000,IF(P65=リスト!$B$6,1000,0)))))</f>
        <v>0</v>
      </c>
      <c r="AP65" s="209">
        <f>IF(U65=リスト!$E$2,1000,0)</f>
        <v>0</v>
      </c>
      <c r="AQ65" s="209">
        <f>IF(AG65=リスト!$H$2,500,0)</f>
        <v>0</v>
      </c>
      <c r="AR65" s="209">
        <f>IF(AK65=リスト!$J$3,500,IF(AK65=リスト!$J$4,300,IF(AK65=リスト!$J$5,1000,IF(AK65=リスト!$J$3,600,0))))</f>
        <v>0</v>
      </c>
      <c r="AS65" s="209">
        <f>IF(AL65=リスト!$K$2,500,0)</f>
        <v>0</v>
      </c>
      <c r="AT65" s="209">
        <f t="shared" si="2"/>
        <v>0</v>
      </c>
    </row>
    <row r="66" spans="1:46" s="156" customFormat="1" ht="18.75" customHeight="1">
      <c r="A66" s="202">
        <v>60</v>
      </c>
      <c r="B66" s="193"/>
      <c r="C66" s="140"/>
      <c r="D66" s="141"/>
      <c r="E66" s="14"/>
      <c r="F66" s="15"/>
      <c r="G66" s="14"/>
      <c r="H66" s="9"/>
      <c r="I66" s="159"/>
      <c r="J66" s="142">
        <f t="shared" si="3"/>
        <v>123</v>
      </c>
      <c r="K66" s="175"/>
      <c r="L66" s="190"/>
      <c r="M66" s="175"/>
      <c r="N66" s="191"/>
      <c r="O66" s="192"/>
      <c r="P66" s="11"/>
      <c r="Q66" s="40"/>
      <c r="R66" s="172"/>
      <c r="S66" s="172"/>
      <c r="T66" s="147"/>
      <c r="U66" s="147"/>
      <c r="V66" s="147"/>
      <c r="W66" s="147"/>
      <c r="X66" s="147"/>
      <c r="Y66" s="49"/>
      <c r="Z66" s="191"/>
      <c r="AA66" s="167"/>
      <c r="AB66" s="168"/>
      <c r="AC66" s="46"/>
      <c r="AD66" s="49"/>
      <c r="AE66" s="167"/>
      <c r="AF66" s="168"/>
      <c r="AG66" s="153"/>
      <c r="AH66" s="154"/>
      <c r="AI66" s="174"/>
      <c r="AJ66" s="10"/>
      <c r="AK66" s="153"/>
      <c r="AL66" s="206"/>
      <c r="AM66" s="205"/>
      <c r="AO66" s="210">
        <f>IF(P66=リスト!$B$2,12900,IF(P66=リスト!$B$3,4000,IF(P66=リスト!$B$4,3000,IF(P66=リスト!$B$5,2000,IF(P66=リスト!$B$6,1000,0)))))</f>
        <v>0</v>
      </c>
      <c r="AP66" s="209">
        <f>IF(U66=リスト!$E$2,1000,0)</f>
        <v>0</v>
      </c>
      <c r="AQ66" s="209">
        <f>IF(AG66=リスト!$H$2,500,0)</f>
        <v>0</v>
      </c>
      <c r="AR66" s="209">
        <f>IF(AK66=リスト!$J$3,500,IF(AK66=リスト!$J$4,300,IF(AK66=リスト!$J$5,1000,IF(AK66=リスト!$J$3,600,0))))</f>
        <v>0</v>
      </c>
      <c r="AS66" s="209">
        <f>IF(AL66=リスト!$K$2,500,0)</f>
        <v>0</v>
      </c>
      <c r="AT66" s="209">
        <f t="shared" si="2"/>
        <v>0</v>
      </c>
    </row>
    <row r="67" spans="1:46" s="156" customFormat="1" ht="18.75" customHeight="1">
      <c r="A67" s="202">
        <v>61</v>
      </c>
      <c r="B67" s="186"/>
      <c r="C67" s="140"/>
      <c r="D67" s="141"/>
      <c r="E67" s="18"/>
      <c r="F67" s="19"/>
      <c r="G67" s="18"/>
      <c r="H67" s="11"/>
      <c r="I67" s="139"/>
      <c r="J67" s="142">
        <f t="shared" si="3"/>
        <v>123</v>
      </c>
      <c r="K67" s="175"/>
      <c r="L67" s="190"/>
      <c r="M67" s="175"/>
      <c r="N67" s="191"/>
      <c r="O67" s="192"/>
      <c r="P67" s="11"/>
      <c r="Q67" s="40"/>
      <c r="R67" s="172"/>
      <c r="S67" s="172"/>
      <c r="T67" s="147"/>
      <c r="U67" s="147"/>
      <c r="V67" s="147"/>
      <c r="W67" s="147"/>
      <c r="X67" s="147"/>
      <c r="Y67" s="49"/>
      <c r="Z67" s="191"/>
      <c r="AA67" s="167"/>
      <c r="AB67" s="168"/>
      <c r="AC67" s="46"/>
      <c r="AD67" s="49"/>
      <c r="AE67" s="167"/>
      <c r="AF67" s="168"/>
      <c r="AG67" s="153"/>
      <c r="AH67" s="154"/>
      <c r="AI67" s="174"/>
      <c r="AJ67" s="10"/>
      <c r="AK67" s="153"/>
      <c r="AL67" s="206"/>
      <c r="AM67" s="205"/>
      <c r="AO67" s="210">
        <f>IF(P67=リスト!$B$2,12900,IF(P67=リスト!$B$3,4000,IF(P67=リスト!$B$4,3000,IF(P67=リスト!$B$5,2000,IF(P67=リスト!$B$6,1000,0)))))</f>
        <v>0</v>
      </c>
      <c r="AP67" s="209">
        <f>IF(U67=リスト!$E$2,1000,0)</f>
        <v>0</v>
      </c>
      <c r="AQ67" s="209">
        <f>IF(AG67=リスト!$H$2,500,0)</f>
        <v>0</v>
      </c>
      <c r="AR67" s="209">
        <f>IF(AK67=リスト!$J$3,500,IF(AK67=リスト!$J$4,300,IF(AK67=リスト!$J$5,1000,IF(AK67=リスト!$J$3,600,0))))</f>
        <v>0</v>
      </c>
      <c r="AS67" s="209">
        <f>IF(AL67=リスト!$K$2,500,0)</f>
        <v>0</v>
      </c>
      <c r="AT67" s="209">
        <f t="shared" si="2"/>
        <v>0</v>
      </c>
    </row>
    <row r="68" spans="1:46" s="156" customFormat="1" ht="18.75" customHeight="1">
      <c r="A68" s="202">
        <v>62</v>
      </c>
      <c r="B68" s="194"/>
      <c r="C68" s="140"/>
      <c r="D68" s="141"/>
      <c r="E68" s="18"/>
      <c r="F68" s="19"/>
      <c r="G68" s="18"/>
      <c r="H68" s="11"/>
      <c r="I68" s="139"/>
      <c r="J68" s="142">
        <f t="shared" si="3"/>
        <v>123</v>
      </c>
      <c r="K68" s="143"/>
      <c r="L68" s="180"/>
      <c r="M68" s="143"/>
      <c r="N68" s="148"/>
      <c r="O68" s="181"/>
      <c r="P68" s="11"/>
      <c r="Q68" s="40"/>
      <c r="R68" s="16"/>
      <c r="S68" s="16"/>
      <c r="T68" s="147"/>
      <c r="U68" s="147"/>
      <c r="V68" s="147"/>
      <c r="W68" s="147"/>
      <c r="X68" s="147"/>
      <c r="Y68" s="50"/>
      <c r="Z68" s="148"/>
      <c r="AA68" s="149"/>
      <c r="AB68" s="41"/>
      <c r="AC68" s="46"/>
      <c r="AD68" s="50"/>
      <c r="AE68" s="149"/>
      <c r="AF68" s="41"/>
      <c r="AG68" s="153"/>
      <c r="AH68" s="154"/>
      <c r="AI68" s="155"/>
      <c r="AJ68" s="11"/>
      <c r="AK68" s="153"/>
      <c r="AL68" s="206"/>
      <c r="AM68" s="205"/>
      <c r="AO68" s="210">
        <f>IF(P68=リスト!$B$2,12900,IF(P68=リスト!$B$3,4000,IF(P68=リスト!$B$4,3000,IF(P68=リスト!$B$5,2000,IF(P68=リスト!$B$6,1000,0)))))</f>
        <v>0</v>
      </c>
      <c r="AP68" s="209">
        <f>IF(U68=リスト!$E$2,1000,0)</f>
        <v>0</v>
      </c>
      <c r="AQ68" s="209">
        <f>IF(AG68=リスト!$H$2,500,0)</f>
        <v>0</v>
      </c>
      <c r="AR68" s="209">
        <f>IF(AK68=リスト!$J$3,500,IF(AK68=リスト!$J$4,300,IF(AK68=リスト!$J$5,1000,IF(AK68=リスト!$J$3,600,0))))</f>
        <v>0</v>
      </c>
      <c r="AS68" s="209">
        <f>IF(AL68=リスト!$K$2,500,0)</f>
        <v>0</v>
      </c>
      <c r="AT68" s="209">
        <f t="shared" si="2"/>
        <v>0</v>
      </c>
    </row>
    <row r="69" spans="1:46" s="156" customFormat="1" ht="18.75" customHeight="1">
      <c r="A69" s="202">
        <v>63</v>
      </c>
      <c r="B69" s="186"/>
      <c r="C69" s="140"/>
      <c r="D69" s="141"/>
      <c r="E69" s="18"/>
      <c r="F69" s="19"/>
      <c r="G69" s="18"/>
      <c r="H69" s="11"/>
      <c r="I69" s="139"/>
      <c r="J69" s="142">
        <f t="shared" si="3"/>
        <v>123</v>
      </c>
      <c r="K69" s="160"/>
      <c r="L69" s="182"/>
      <c r="M69" s="160"/>
      <c r="N69" s="195"/>
      <c r="O69" s="196"/>
      <c r="P69" s="11"/>
      <c r="Q69" s="40"/>
      <c r="R69" s="17"/>
      <c r="S69" s="17"/>
      <c r="T69" s="147"/>
      <c r="U69" s="147"/>
      <c r="V69" s="147"/>
      <c r="W69" s="147"/>
      <c r="X69" s="147"/>
      <c r="Y69" s="48"/>
      <c r="Z69" s="195"/>
      <c r="AA69" s="165"/>
      <c r="AB69" s="52"/>
      <c r="AC69" s="46"/>
      <c r="AD69" s="48"/>
      <c r="AE69" s="165"/>
      <c r="AF69" s="52"/>
      <c r="AG69" s="153"/>
      <c r="AH69" s="154"/>
      <c r="AI69" s="158"/>
      <c r="AJ69" s="9"/>
      <c r="AK69" s="153"/>
      <c r="AL69" s="206"/>
      <c r="AM69" s="205"/>
      <c r="AO69" s="210">
        <f>IF(P69=リスト!$B$2,12900,IF(P69=リスト!$B$3,4000,IF(P69=リスト!$B$4,3000,IF(P69=リスト!$B$5,2000,IF(P69=リスト!$B$6,1000,0)))))</f>
        <v>0</v>
      </c>
      <c r="AP69" s="209">
        <f>IF(U69=リスト!$E$2,1000,0)</f>
        <v>0</v>
      </c>
      <c r="AQ69" s="209">
        <f>IF(AG69=リスト!$H$2,500,0)</f>
        <v>0</v>
      </c>
      <c r="AR69" s="209">
        <f>IF(AK69=リスト!$J$3,500,IF(AK69=リスト!$J$4,300,IF(AK69=リスト!$J$5,1000,IF(AK69=リスト!$J$3,600,0))))</f>
        <v>0</v>
      </c>
      <c r="AS69" s="209">
        <f>IF(AL69=リスト!$K$2,500,0)</f>
        <v>0</v>
      </c>
      <c r="AT69" s="209">
        <f t="shared" si="2"/>
        <v>0</v>
      </c>
    </row>
    <row r="70" spans="1:46" s="156" customFormat="1" ht="18.75" customHeight="1">
      <c r="A70" s="202">
        <v>64</v>
      </c>
      <c r="B70" s="186"/>
      <c r="C70" s="140"/>
      <c r="D70" s="141"/>
      <c r="E70" s="18"/>
      <c r="F70" s="19"/>
      <c r="G70" s="18"/>
      <c r="H70" s="11"/>
      <c r="I70" s="139"/>
      <c r="J70" s="142">
        <f t="shared" ref="J70:J106" si="4">DATEDIF($I70,$J$2,"y")</f>
        <v>123</v>
      </c>
      <c r="K70" s="143"/>
      <c r="L70" s="180"/>
      <c r="M70" s="143"/>
      <c r="N70" s="148"/>
      <c r="O70" s="181"/>
      <c r="P70" s="11"/>
      <c r="Q70" s="40"/>
      <c r="R70" s="16"/>
      <c r="S70" s="16"/>
      <c r="T70" s="147"/>
      <c r="U70" s="147"/>
      <c r="V70" s="147"/>
      <c r="W70" s="147"/>
      <c r="X70" s="147"/>
      <c r="Y70" s="50"/>
      <c r="Z70" s="148"/>
      <c r="AA70" s="149"/>
      <c r="AB70" s="41"/>
      <c r="AC70" s="46"/>
      <c r="AD70" s="49"/>
      <c r="AE70" s="167"/>
      <c r="AF70" s="168"/>
      <c r="AG70" s="153"/>
      <c r="AH70" s="154"/>
      <c r="AI70" s="155"/>
      <c r="AJ70" s="10"/>
      <c r="AK70" s="153"/>
      <c r="AL70" s="206"/>
      <c r="AM70" s="205"/>
      <c r="AO70" s="210">
        <f>IF(P70=リスト!$B$2,12900,IF(P70=リスト!$B$3,4000,IF(P70=リスト!$B$4,3000,IF(P70=リスト!$B$5,2000,IF(P70=リスト!$B$6,1000,0)))))</f>
        <v>0</v>
      </c>
      <c r="AP70" s="209">
        <f>IF(U70=リスト!$E$2,1000,0)</f>
        <v>0</v>
      </c>
      <c r="AQ70" s="209">
        <f>IF(AG70=リスト!$H$2,500,0)</f>
        <v>0</v>
      </c>
      <c r="AR70" s="209">
        <f>IF(AK70=リスト!$J$3,500,IF(AK70=リスト!$J$4,300,IF(AK70=リスト!$J$5,1000,IF(AK70=リスト!$J$3,600,0))))</f>
        <v>0</v>
      </c>
      <c r="AS70" s="209">
        <f>IF(AL70=リスト!$K$2,500,0)</f>
        <v>0</v>
      </c>
      <c r="AT70" s="209">
        <f t="shared" si="2"/>
        <v>0</v>
      </c>
    </row>
    <row r="71" spans="1:46" s="156" customFormat="1" ht="18.75" customHeight="1">
      <c r="A71" s="202">
        <v>65</v>
      </c>
      <c r="B71" s="193"/>
      <c r="C71" s="140"/>
      <c r="D71" s="141"/>
      <c r="E71" s="18"/>
      <c r="F71" s="19"/>
      <c r="G71" s="18"/>
      <c r="H71" s="11"/>
      <c r="I71" s="139"/>
      <c r="J71" s="142">
        <f t="shared" si="4"/>
        <v>123</v>
      </c>
      <c r="K71" s="143"/>
      <c r="L71" s="180"/>
      <c r="M71" s="143"/>
      <c r="N71" s="148"/>
      <c r="O71" s="181"/>
      <c r="P71" s="11"/>
      <c r="Q71" s="40"/>
      <c r="R71" s="16"/>
      <c r="S71" s="16"/>
      <c r="T71" s="147"/>
      <c r="U71" s="147"/>
      <c r="V71" s="147"/>
      <c r="W71" s="147"/>
      <c r="X71" s="147"/>
      <c r="Y71" s="50"/>
      <c r="Z71" s="148"/>
      <c r="AA71" s="149"/>
      <c r="AB71" s="41"/>
      <c r="AC71" s="46"/>
      <c r="AD71" s="49"/>
      <c r="AE71" s="167"/>
      <c r="AF71" s="41"/>
      <c r="AG71" s="153"/>
      <c r="AH71" s="154"/>
      <c r="AI71" s="155"/>
      <c r="AJ71" s="10"/>
      <c r="AK71" s="153"/>
      <c r="AL71" s="206"/>
      <c r="AM71" s="205"/>
      <c r="AO71" s="210">
        <f>IF(P71=リスト!$B$2,12900,IF(P71=リスト!$B$3,4000,IF(P71=リスト!$B$4,3000,IF(P71=リスト!$B$5,2000,IF(P71=リスト!$B$6,1000,0)))))</f>
        <v>0</v>
      </c>
      <c r="AP71" s="209">
        <f>IF(U71=リスト!$E$2,1000,0)</f>
        <v>0</v>
      </c>
      <c r="AQ71" s="209">
        <f>IF(AG71=リスト!$H$2,500,0)</f>
        <v>0</v>
      </c>
      <c r="AR71" s="209">
        <f>IF(AK71=リスト!$J$3,500,IF(AK71=リスト!$J$4,300,IF(AK71=リスト!$J$5,1000,IF(AK71=リスト!$J$3,600,0))))</f>
        <v>0</v>
      </c>
      <c r="AS71" s="209">
        <f>IF(AL71=リスト!$K$2,500,0)</f>
        <v>0</v>
      </c>
      <c r="AT71" s="209">
        <f t="shared" ref="AT71:AT106" si="5">SUM(AO71:AS71)</f>
        <v>0</v>
      </c>
    </row>
    <row r="72" spans="1:46" s="156" customFormat="1" ht="18.75" customHeight="1">
      <c r="A72" s="202">
        <v>66</v>
      </c>
      <c r="B72" s="140"/>
      <c r="C72" s="140"/>
      <c r="D72" s="141"/>
      <c r="E72" s="169"/>
      <c r="F72" s="170"/>
      <c r="G72" s="169"/>
      <c r="H72" s="10"/>
      <c r="I72" s="171"/>
      <c r="J72" s="142">
        <f t="shared" si="4"/>
        <v>123</v>
      </c>
      <c r="K72" s="143"/>
      <c r="L72" s="180"/>
      <c r="M72" s="143"/>
      <c r="N72" s="148"/>
      <c r="O72" s="181"/>
      <c r="P72" s="11"/>
      <c r="Q72" s="40"/>
      <c r="R72" s="16"/>
      <c r="S72" s="16"/>
      <c r="T72" s="147"/>
      <c r="U72" s="147"/>
      <c r="V72" s="147"/>
      <c r="W72" s="147"/>
      <c r="X72" s="147"/>
      <c r="Y72" s="50"/>
      <c r="Z72" s="148"/>
      <c r="AA72" s="149"/>
      <c r="AB72" s="41"/>
      <c r="AC72" s="46"/>
      <c r="AD72" s="49"/>
      <c r="AE72" s="167"/>
      <c r="AF72" s="168"/>
      <c r="AG72" s="153"/>
      <c r="AH72" s="154"/>
      <c r="AI72" s="155"/>
      <c r="AJ72" s="10"/>
      <c r="AK72" s="153"/>
      <c r="AL72" s="206"/>
      <c r="AM72" s="205"/>
      <c r="AO72" s="210">
        <f>IF(P72=リスト!$B$2,12900,IF(P72=リスト!$B$3,4000,IF(P72=リスト!$B$4,3000,IF(P72=リスト!$B$5,2000,IF(P72=リスト!$B$6,1000,0)))))</f>
        <v>0</v>
      </c>
      <c r="AP72" s="209">
        <f>IF(U72=リスト!$E$2,1000,0)</f>
        <v>0</v>
      </c>
      <c r="AQ72" s="209">
        <f>IF(AG72=リスト!$H$2,500,0)</f>
        <v>0</v>
      </c>
      <c r="AR72" s="209">
        <f>IF(AK72=リスト!$J$3,500,IF(AK72=リスト!$J$4,300,IF(AK72=リスト!$J$5,1000,IF(AK72=リスト!$J$3,600,0))))</f>
        <v>0</v>
      </c>
      <c r="AS72" s="209">
        <f>IF(AL72=リスト!$K$2,500,0)</f>
        <v>0</v>
      </c>
      <c r="AT72" s="209">
        <f t="shared" si="5"/>
        <v>0</v>
      </c>
    </row>
    <row r="73" spans="1:46" s="156" customFormat="1" ht="18.75" customHeight="1">
      <c r="A73" s="202">
        <v>67</v>
      </c>
      <c r="B73" s="9"/>
      <c r="C73" s="140"/>
      <c r="D73" s="141"/>
      <c r="E73" s="14"/>
      <c r="F73" s="15"/>
      <c r="G73" s="14"/>
      <c r="H73" s="11"/>
      <c r="I73" s="139"/>
      <c r="J73" s="142">
        <f t="shared" si="4"/>
        <v>123</v>
      </c>
      <c r="K73" s="143"/>
      <c r="L73" s="180"/>
      <c r="M73" s="143"/>
      <c r="N73" s="148"/>
      <c r="O73" s="181"/>
      <c r="P73" s="11"/>
      <c r="Q73" s="40"/>
      <c r="R73" s="16"/>
      <c r="S73" s="16"/>
      <c r="T73" s="147"/>
      <c r="U73" s="147"/>
      <c r="V73" s="147"/>
      <c r="W73" s="147"/>
      <c r="X73" s="147"/>
      <c r="Y73" s="50"/>
      <c r="Z73" s="148"/>
      <c r="AA73" s="149"/>
      <c r="AB73" s="41"/>
      <c r="AC73" s="46"/>
      <c r="AD73" s="49"/>
      <c r="AE73" s="167"/>
      <c r="AF73" s="168"/>
      <c r="AG73" s="153"/>
      <c r="AH73" s="154"/>
      <c r="AI73" s="155"/>
      <c r="AJ73" s="10"/>
      <c r="AK73" s="153"/>
      <c r="AL73" s="206"/>
      <c r="AM73" s="205"/>
      <c r="AO73" s="210">
        <f>IF(P73=リスト!$B$2,12900,IF(P73=リスト!$B$3,4000,IF(P73=リスト!$B$4,3000,IF(P73=リスト!$B$5,2000,IF(P73=リスト!$B$6,1000,0)))))</f>
        <v>0</v>
      </c>
      <c r="AP73" s="209">
        <f>IF(U73=リスト!$E$2,1000,0)</f>
        <v>0</v>
      </c>
      <c r="AQ73" s="209">
        <f>IF(AG73=リスト!$H$2,500,0)</f>
        <v>0</v>
      </c>
      <c r="AR73" s="209">
        <f>IF(AK73=リスト!$J$3,500,IF(AK73=リスト!$J$4,300,IF(AK73=リスト!$J$5,1000,IF(AK73=リスト!$J$3,600,0))))</f>
        <v>0</v>
      </c>
      <c r="AS73" s="209">
        <f>IF(AL73=リスト!$K$2,500,0)</f>
        <v>0</v>
      </c>
      <c r="AT73" s="209">
        <f t="shared" si="5"/>
        <v>0</v>
      </c>
    </row>
    <row r="74" spans="1:46" s="156" customFormat="1" ht="18.75" customHeight="1">
      <c r="A74" s="202">
        <v>68</v>
      </c>
      <c r="B74" s="9"/>
      <c r="C74" s="140"/>
      <c r="D74" s="141"/>
      <c r="E74" s="14"/>
      <c r="F74" s="15"/>
      <c r="G74" s="14"/>
      <c r="H74" s="11"/>
      <c r="I74" s="139"/>
      <c r="J74" s="142">
        <f t="shared" si="4"/>
        <v>123</v>
      </c>
      <c r="K74" s="175"/>
      <c r="L74" s="190"/>
      <c r="M74" s="175"/>
      <c r="N74" s="191"/>
      <c r="O74" s="192"/>
      <c r="P74" s="11"/>
      <c r="Q74" s="40"/>
      <c r="R74" s="172"/>
      <c r="S74" s="172"/>
      <c r="T74" s="147"/>
      <c r="U74" s="147"/>
      <c r="V74" s="147"/>
      <c r="W74" s="147"/>
      <c r="X74" s="147"/>
      <c r="Y74" s="49"/>
      <c r="Z74" s="191"/>
      <c r="AA74" s="167"/>
      <c r="AB74" s="168"/>
      <c r="AC74" s="46"/>
      <c r="AD74" s="49"/>
      <c r="AE74" s="167"/>
      <c r="AF74" s="168"/>
      <c r="AG74" s="153"/>
      <c r="AH74" s="154"/>
      <c r="AI74" s="174"/>
      <c r="AJ74" s="10"/>
      <c r="AK74" s="153"/>
      <c r="AL74" s="206"/>
      <c r="AM74" s="205"/>
      <c r="AO74" s="210">
        <f>IF(P74=リスト!$B$2,12900,IF(P74=リスト!$B$3,4000,IF(P74=リスト!$B$4,3000,IF(P74=リスト!$B$5,2000,IF(P74=リスト!$B$6,1000,0)))))</f>
        <v>0</v>
      </c>
      <c r="AP74" s="209">
        <f>IF(U74=リスト!$E$2,1000,0)</f>
        <v>0</v>
      </c>
      <c r="AQ74" s="209">
        <f>IF(AG74=リスト!$H$2,500,0)</f>
        <v>0</v>
      </c>
      <c r="AR74" s="209">
        <f>IF(AK74=リスト!$J$3,500,IF(AK74=リスト!$J$4,300,IF(AK74=リスト!$J$5,1000,IF(AK74=リスト!$J$3,600,0))))</f>
        <v>0</v>
      </c>
      <c r="AS74" s="209">
        <f>IF(AL74=リスト!$K$2,500,0)</f>
        <v>0</v>
      </c>
      <c r="AT74" s="209">
        <f t="shared" si="5"/>
        <v>0</v>
      </c>
    </row>
    <row r="75" spans="1:46" s="156" customFormat="1" ht="18.75" customHeight="1">
      <c r="A75" s="202">
        <v>69</v>
      </c>
      <c r="B75" s="9"/>
      <c r="C75" s="140"/>
      <c r="D75" s="141"/>
      <c r="E75" s="14"/>
      <c r="F75" s="15"/>
      <c r="G75" s="14"/>
      <c r="H75" s="11"/>
      <c r="I75" s="139"/>
      <c r="J75" s="142">
        <f t="shared" si="4"/>
        <v>123</v>
      </c>
      <c r="K75" s="175"/>
      <c r="L75" s="190"/>
      <c r="M75" s="175"/>
      <c r="N75" s="191"/>
      <c r="O75" s="192"/>
      <c r="P75" s="11"/>
      <c r="Q75" s="40"/>
      <c r="R75" s="172"/>
      <c r="S75" s="172"/>
      <c r="T75" s="147"/>
      <c r="U75" s="147"/>
      <c r="V75" s="147"/>
      <c r="W75" s="147"/>
      <c r="X75" s="147"/>
      <c r="Y75" s="49"/>
      <c r="Z75" s="191"/>
      <c r="AA75" s="167"/>
      <c r="AB75" s="168"/>
      <c r="AC75" s="46"/>
      <c r="AD75" s="49"/>
      <c r="AE75" s="167"/>
      <c r="AF75" s="168"/>
      <c r="AG75" s="153"/>
      <c r="AH75" s="154"/>
      <c r="AI75" s="174"/>
      <c r="AJ75" s="10"/>
      <c r="AK75" s="153"/>
      <c r="AL75" s="206"/>
      <c r="AM75" s="205"/>
      <c r="AO75" s="210">
        <f>IF(P75=リスト!$B$2,12900,IF(P75=リスト!$B$3,4000,IF(P75=リスト!$B$4,3000,IF(P75=リスト!$B$5,2000,IF(P75=リスト!$B$6,1000,0)))))</f>
        <v>0</v>
      </c>
      <c r="AP75" s="209">
        <f>IF(U75=リスト!$E$2,1000,0)</f>
        <v>0</v>
      </c>
      <c r="AQ75" s="209">
        <f>IF(AG75=リスト!$H$2,500,0)</f>
        <v>0</v>
      </c>
      <c r="AR75" s="209">
        <f>IF(AK75=リスト!$J$3,500,IF(AK75=リスト!$J$4,300,IF(AK75=リスト!$J$5,1000,IF(AK75=リスト!$J$3,600,0))))</f>
        <v>0</v>
      </c>
      <c r="AS75" s="209">
        <f>IF(AL75=リスト!$K$2,500,0)</f>
        <v>0</v>
      </c>
      <c r="AT75" s="209">
        <f t="shared" si="5"/>
        <v>0</v>
      </c>
    </row>
    <row r="76" spans="1:46" s="156" customFormat="1" ht="18.75" customHeight="1">
      <c r="A76" s="202">
        <v>70</v>
      </c>
      <c r="B76" s="9"/>
      <c r="C76" s="140"/>
      <c r="D76" s="141"/>
      <c r="E76" s="14"/>
      <c r="F76" s="15"/>
      <c r="G76" s="14"/>
      <c r="H76" s="9"/>
      <c r="I76" s="139"/>
      <c r="J76" s="142">
        <f t="shared" si="4"/>
        <v>123</v>
      </c>
      <c r="K76" s="175"/>
      <c r="L76" s="190"/>
      <c r="M76" s="175"/>
      <c r="N76" s="191"/>
      <c r="O76" s="192"/>
      <c r="P76" s="11"/>
      <c r="Q76" s="40"/>
      <c r="R76" s="172"/>
      <c r="S76" s="172"/>
      <c r="T76" s="147"/>
      <c r="U76" s="147"/>
      <c r="V76" s="147"/>
      <c r="W76" s="147"/>
      <c r="X76" s="147"/>
      <c r="Y76" s="49"/>
      <c r="Z76" s="191"/>
      <c r="AA76" s="167"/>
      <c r="AB76" s="168"/>
      <c r="AC76" s="46"/>
      <c r="AD76" s="49"/>
      <c r="AE76" s="167"/>
      <c r="AF76" s="168"/>
      <c r="AG76" s="153"/>
      <c r="AH76" s="154"/>
      <c r="AI76" s="174"/>
      <c r="AJ76" s="10"/>
      <c r="AK76" s="153"/>
      <c r="AL76" s="206"/>
      <c r="AM76" s="205"/>
      <c r="AO76" s="210">
        <f>IF(P76=リスト!$B$2,12900,IF(P76=リスト!$B$3,4000,IF(P76=リスト!$B$4,3000,IF(P76=リスト!$B$5,2000,IF(P76=リスト!$B$6,1000,0)))))</f>
        <v>0</v>
      </c>
      <c r="AP76" s="209">
        <f>IF(U76=リスト!$E$2,1000,0)</f>
        <v>0</v>
      </c>
      <c r="AQ76" s="209">
        <f>IF(AG76=リスト!$H$2,500,0)</f>
        <v>0</v>
      </c>
      <c r="AR76" s="209">
        <f>IF(AK76=リスト!$J$3,500,IF(AK76=リスト!$J$4,300,IF(AK76=リスト!$J$5,1000,IF(AK76=リスト!$J$3,600,0))))</f>
        <v>0</v>
      </c>
      <c r="AS76" s="209">
        <f>IF(AL76=リスト!$K$2,500,0)</f>
        <v>0</v>
      </c>
      <c r="AT76" s="209">
        <f t="shared" si="5"/>
        <v>0</v>
      </c>
    </row>
    <row r="77" spans="1:46" s="156" customFormat="1" ht="18.75" customHeight="1">
      <c r="A77" s="202">
        <v>71</v>
      </c>
      <c r="B77" s="9"/>
      <c r="C77" s="140"/>
      <c r="D77" s="141"/>
      <c r="E77" s="14"/>
      <c r="F77" s="15"/>
      <c r="G77" s="14"/>
      <c r="H77" s="11"/>
      <c r="I77" s="139"/>
      <c r="J77" s="142">
        <f t="shared" si="4"/>
        <v>123</v>
      </c>
      <c r="K77" s="143"/>
      <c r="L77" s="180"/>
      <c r="M77" s="143"/>
      <c r="N77" s="148"/>
      <c r="O77" s="181"/>
      <c r="P77" s="11"/>
      <c r="Q77" s="40"/>
      <c r="R77" s="16"/>
      <c r="S77" s="16"/>
      <c r="T77" s="147"/>
      <c r="U77" s="147"/>
      <c r="V77" s="147"/>
      <c r="W77" s="147"/>
      <c r="X77" s="147"/>
      <c r="Y77" s="50"/>
      <c r="Z77" s="148"/>
      <c r="AA77" s="149"/>
      <c r="AB77" s="41"/>
      <c r="AC77" s="46"/>
      <c r="AD77" s="50"/>
      <c r="AE77" s="149"/>
      <c r="AF77" s="41"/>
      <c r="AG77" s="153"/>
      <c r="AH77" s="154"/>
      <c r="AI77" s="155"/>
      <c r="AJ77" s="11"/>
      <c r="AK77" s="153"/>
      <c r="AL77" s="206"/>
      <c r="AM77" s="205"/>
      <c r="AO77" s="210">
        <f>IF(P77=リスト!$B$2,12900,IF(P77=リスト!$B$3,4000,IF(P77=リスト!$B$4,3000,IF(P77=リスト!$B$5,2000,IF(P77=リスト!$B$6,1000,0)))))</f>
        <v>0</v>
      </c>
      <c r="AP77" s="209">
        <f>IF(U77=リスト!$E$2,1000,0)</f>
        <v>0</v>
      </c>
      <c r="AQ77" s="209">
        <f>IF(AG77=リスト!$H$2,500,0)</f>
        <v>0</v>
      </c>
      <c r="AR77" s="209">
        <f>IF(AK77=リスト!$J$3,500,IF(AK77=リスト!$J$4,300,IF(AK77=リスト!$J$5,1000,IF(AK77=リスト!$J$3,600,0))))</f>
        <v>0</v>
      </c>
      <c r="AS77" s="209">
        <f>IF(AL77=リスト!$K$2,500,0)</f>
        <v>0</v>
      </c>
      <c r="AT77" s="209">
        <f t="shared" si="5"/>
        <v>0</v>
      </c>
    </row>
    <row r="78" spans="1:46" s="156" customFormat="1" ht="18.75" customHeight="1">
      <c r="A78" s="202">
        <v>72</v>
      </c>
      <c r="B78" s="9"/>
      <c r="C78" s="140"/>
      <c r="D78" s="141"/>
      <c r="E78" s="14"/>
      <c r="F78" s="15"/>
      <c r="G78" s="14"/>
      <c r="H78" s="11"/>
      <c r="I78" s="139"/>
      <c r="J78" s="142">
        <f t="shared" si="4"/>
        <v>123</v>
      </c>
      <c r="K78" s="160"/>
      <c r="L78" s="182"/>
      <c r="M78" s="160"/>
      <c r="N78" s="195"/>
      <c r="O78" s="196"/>
      <c r="P78" s="11"/>
      <c r="Q78" s="40"/>
      <c r="R78" s="17"/>
      <c r="S78" s="17"/>
      <c r="T78" s="147"/>
      <c r="U78" s="147"/>
      <c r="V78" s="147"/>
      <c r="W78" s="147"/>
      <c r="X78" s="147"/>
      <c r="Y78" s="48"/>
      <c r="Z78" s="195"/>
      <c r="AA78" s="165"/>
      <c r="AB78" s="52"/>
      <c r="AC78" s="46"/>
      <c r="AD78" s="48"/>
      <c r="AE78" s="165"/>
      <c r="AF78" s="52"/>
      <c r="AG78" s="153"/>
      <c r="AH78" s="154"/>
      <c r="AI78" s="158"/>
      <c r="AJ78" s="9"/>
      <c r="AK78" s="153"/>
      <c r="AL78" s="206"/>
      <c r="AM78" s="205"/>
      <c r="AO78" s="210">
        <f>IF(P78=リスト!$B$2,12900,IF(P78=リスト!$B$3,4000,IF(P78=リスト!$B$4,3000,IF(P78=リスト!$B$5,2000,IF(P78=リスト!$B$6,1000,0)))))</f>
        <v>0</v>
      </c>
      <c r="AP78" s="209">
        <f>IF(U78=リスト!$E$2,1000,0)</f>
        <v>0</v>
      </c>
      <c r="AQ78" s="209">
        <f>IF(AG78=リスト!$H$2,500,0)</f>
        <v>0</v>
      </c>
      <c r="AR78" s="209">
        <f>IF(AK78=リスト!$J$3,500,IF(AK78=リスト!$J$4,300,IF(AK78=リスト!$J$5,1000,IF(AK78=リスト!$J$3,600,0))))</f>
        <v>0</v>
      </c>
      <c r="AS78" s="209">
        <f>IF(AL78=リスト!$K$2,500,0)</f>
        <v>0</v>
      </c>
      <c r="AT78" s="209">
        <f t="shared" si="5"/>
        <v>0</v>
      </c>
    </row>
    <row r="79" spans="1:46" s="156" customFormat="1" ht="18.75" customHeight="1">
      <c r="A79" s="202">
        <v>73</v>
      </c>
      <c r="B79" s="9"/>
      <c r="C79" s="140"/>
      <c r="D79" s="141"/>
      <c r="E79" s="14"/>
      <c r="F79" s="15"/>
      <c r="G79" s="14"/>
      <c r="H79" s="9"/>
      <c r="I79" s="159"/>
      <c r="J79" s="142">
        <f t="shared" si="4"/>
        <v>123</v>
      </c>
      <c r="K79" s="143"/>
      <c r="L79" s="180"/>
      <c r="M79" s="143"/>
      <c r="N79" s="148"/>
      <c r="O79" s="181"/>
      <c r="P79" s="11"/>
      <c r="Q79" s="40"/>
      <c r="R79" s="16"/>
      <c r="S79" s="16"/>
      <c r="T79" s="147"/>
      <c r="U79" s="147"/>
      <c r="V79" s="147"/>
      <c r="W79" s="147"/>
      <c r="X79" s="147"/>
      <c r="Y79" s="50"/>
      <c r="Z79" s="148"/>
      <c r="AA79" s="149"/>
      <c r="AB79" s="41"/>
      <c r="AC79" s="46"/>
      <c r="AD79" s="49"/>
      <c r="AE79" s="167"/>
      <c r="AF79" s="168"/>
      <c r="AG79" s="153"/>
      <c r="AH79" s="154"/>
      <c r="AI79" s="155"/>
      <c r="AJ79" s="10"/>
      <c r="AK79" s="153"/>
      <c r="AL79" s="206"/>
      <c r="AM79" s="205"/>
      <c r="AO79" s="210">
        <f>IF(P79=リスト!$B$2,12900,IF(P79=リスト!$B$3,4000,IF(P79=リスト!$B$4,3000,IF(P79=リスト!$B$5,2000,IF(P79=リスト!$B$6,1000,0)))))</f>
        <v>0</v>
      </c>
      <c r="AP79" s="209">
        <f>IF(U79=リスト!$E$2,1000,0)</f>
        <v>0</v>
      </c>
      <c r="AQ79" s="209">
        <f>IF(AG79=リスト!$H$2,500,0)</f>
        <v>0</v>
      </c>
      <c r="AR79" s="209">
        <f>IF(AK79=リスト!$J$3,500,IF(AK79=リスト!$J$4,300,IF(AK79=リスト!$J$5,1000,IF(AK79=リスト!$J$3,600,0))))</f>
        <v>0</v>
      </c>
      <c r="AS79" s="209">
        <f>IF(AL79=リスト!$K$2,500,0)</f>
        <v>0</v>
      </c>
      <c r="AT79" s="209">
        <f t="shared" si="5"/>
        <v>0</v>
      </c>
    </row>
    <row r="80" spans="1:46" s="156" customFormat="1" ht="18.75" customHeight="1">
      <c r="A80" s="202">
        <v>74</v>
      </c>
      <c r="B80" s="9"/>
      <c r="C80" s="140"/>
      <c r="D80" s="141"/>
      <c r="E80" s="14"/>
      <c r="F80" s="15"/>
      <c r="G80" s="14"/>
      <c r="H80" s="9"/>
      <c r="I80" s="139"/>
      <c r="J80" s="142">
        <f t="shared" si="4"/>
        <v>123</v>
      </c>
      <c r="K80" s="143"/>
      <c r="L80" s="180"/>
      <c r="M80" s="143"/>
      <c r="N80" s="148"/>
      <c r="O80" s="181"/>
      <c r="P80" s="11"/>
      <c r="Q80" s="40"/>
      <c r="R80" s="16"/>
      <c r="S80" s="16"/>
      <c r="T80" s="147"/>
      <c r="U80" s="147"/>
      <c r="V80" s="147"/>
      <c r="W80" s="147"/>
      <c r="X80" s="147"/>
      <c r="Y80" s="50"/>
      <c r="Z80" s="148"/>
      <c r="AA80" s="149"/>
      <c r="AB80" s="41"/>
      <c r="AC80" s="46"/>
      <c r="AD80" s="49"/>
      <c r="AE80" s="167"/>
      <c r="AF80" s="168"/>
      <c r="AG80" s="153"/>
      <c r="AH80" s="154"/>
      <c r="AI80" s="155"/>
      <c r="AJ80" s="10"/>
      <c r="AK80" s="153"/>
      <c r="AL80" s="206"/>
      <c r="AM80" s="205"/>
      <c r="AO80" s="210">
        <f>IF(P80=リスト!$B$2,12900,IF(P80=リスト!$B$3,4000,IF(P80=リスト!$B$4,3000,IF(P80=リスト!$B$5,2000,IF(P80=リスト!$B$6,1000,0)))))</f>
        <v>0</v>
      </c>
      <c r="AP80" s="209">
        <f>IF(U80=リスト!$E$2,1000,0)</f>
        <v>0</v>
      </c>
      <c r="AQ80" s="209">
        <f>IF(AG80=リスト!$H$2,500,0)</f>
        <v>0</v>
      </c>
      <c r="AR80" s="209">
        <f>IF(AK80=リスト!$J$3,500,IF(AK80=リスト!$J$4,300,IF(AK80=リスト!$J$5,1000,IF(AK80=リスト!$J$3,600,0))))</f>
        <v>0</v>
      </c>
      <c r="AS80" s="209">
        <f>IF(AL80=リスト!$K$2,500,0)</f>
        <v>0</v>
      </c>
      <c r="AT80" s="209">
        <f t="shared" si="5"/>
        <v>0</v>
      </c>
    </row>
    <row r="81" spans="1:46" s="156" customFormat="1" ht="18.75" customHeight="1">
      <c r="A81" s="202">
        <v>75</v>
      </c>
      <c r="B81" s="11"/>
      <c r="C81" s="140"/>
      <c r="D81" s="141"/>
      <c r="E81" s="18"/>
      <c r="F81" s="19"/>
      <c r="G81" s="18"/>
      <c r="H81" s="11"/>
      <c r="I81" s="139"/>
      <c r="J81" s="142">
        <f t="shared" si="4"/>
        <v>123</v>
      </c>
      <c r="K81" s="143"/>
      <c r="L81" s="180"/>
      <c r="M81" s="143"/>
      <c r="N81" s="148"/>
      <c r="O81" s="181"/>
      <c r="P81" s="11"/>
      <c r="Q81" s="40"/>
      <c r="R81" s="16"/>
      <c r="S81" s="16"/>
      <c r="T81" s="147"/>
      <c r="U81" s="147"/>
      <c r="V81" s="147"/>
      <c r="W81" s="147"/>
      <c r="X81" s="147"/>
      <c r="Y81" s="50"/>
      <c r="Z81" s="148"/>
      <c r="AA81" s="149"/>
      <c r="AB81" s="41"/>
      <c r="AC81" s="46"/>
      <c r="AD81" s="49"/>
      <c r="AE81" s="167"/>
      <c r="AF81" s="41"/>
      <c r="AG81" s="153"/>
      <c r="AH81" s="154"/>
      <c r="AI81" s="155"/>
      <c r="AJ81" s="10"/>
      <c r="AK81" s="153"/>
      <c r="AL81" s="206"/>
      <c r="AM81" s="205"/>
      <c r="AO81" s="210">
        <f>IF(P81=リスト!$B$2,12900,IF(P81=リスト!$B$3,4000,IF(P81=リスト!$B$4,3000,IF(P81=リスト!$B$5,2000,IF(P81=リスト!$B$6,1000,0)))))</f>
        <v>0</v>
      </c>
      <c r="AP81" s="209">
        <f>IF(U81=リスト!$E$2,1000,0)</f>
        <v>0</v>
      </c>
      <c r="AQ81" s="209">
        <f>IF(AG81=リスト!$H$2,500,0)</f>
        <v>0</v>
      </c>
      <c r="AR81" s="209">
        <f>IF(AK81=リスト!$J$3,500,IF(AK81=リスト!$J$4,300,IF(AK81=リスト!$J$5,1000,IF(AK81=リスト!$J$3,600,0))))</f>
        <v>0</v>
      </c>
      <c r="AS81" s="209">
        <f>IF(AL81=リスト!$K$2,500,0)</f>
        <v>0</v>
      </c>
      <c r="AT81" s="209">
        <f t="shared" si="5"/>
        <v>0</v>
      </c>
    </row>
    <row r="82" spans="1:46" s="156" customFormat="1" ht="18.75" customHeight="1">
      <c r="A82" s="202">
        <v>76</v>
      </c>
      <c r="B82" s="11"/>
      <c r="C82" s="140"/>
      <c r="D82" s="141"/>
      <c r="E82" s="18"/>
      <c r="F82" s="19"/>
      <c r="G82" s="18"/>
      <c r="H82" s="11"/>
      <c r="I82" s="139"/>
      <c r="J82" s="142">
        <f t="shared" si="4"/>
        <v>123</v>
      </c>
      <c r="K82" s="143"/>
      <c r="L82" s="180"/>
      <c r="M82" s="143"/>
      <c r="N82" s="148"/>
      <c r="O82" s="181"/>
      <c r="P82" s="11"/>
      <c r="Q82" s="40"/>
      <c r="R82" s="16"/>
      <c r="S82" s="16"/>
      <c r="T82" s="147"/>
      <c r="U82" s="147"/>
      <c r="V82" s="147"/>
      <c r="W82" s="147"/>
      <c r="X82" s="147"/>
      <c r="Y82" s="50"/>
      <c r="Z82" s="148"/>
      <c r="AA82" s="149"/>
      <c r="AB82" s="41"/>
      <c r="AC82" s="46"/>
      <c r="AD82" s="49"/>
      <c r="AE82" s="167"/>
      <c r="AF82" s="168"/>
      <c r="AG82" s="153"/>
      <c r="AH82" s="154"/>
      <c r="AI82" s="155"/>
      <c r="AJ82" s="10"/>
      <c r="AK82" s="153"/>
      <c r="AL82" s="206"/>
      <c r="AM82" s="205"/>
      <c r="AO82" s="210">
        <f>IF(P82=リスト!$B$2,12900,IF(P82=リスト!$B$3,4000,IF(P82=リスト!$B$4,3000,IF(P82=リスト!$B$5,2000,IF(P82=リスト!$B$6,1000,0)))))</f>
        <v>0</v>
      </c>
      <c r="AP82" s="209">
        <f>IF(U82=リスト!$E$2,1000,0)</f>
        <v>0</v>
      </c>
      <c r="AQ82" s="209">
        <f>IF(AG82=リスト!$H$2,500,0)</f>
        <v>0</v>
      </c>
      <c r="AR82" s="209">
        <f>IF(AK82=リスト!$J$3,500,IF(AK82=リスト!$J$4,300,IF(AK82=リスト!$J$5,1000,IF(AK82=リスト!$J$3,600,0))))</f>
        <v>0</v>
      </c>
      <c r="AS82" s="209">
        <f>IF(AL82=リスト!$K$2,500,0)</f>
        <v>0</v>
      </c>
      <c r="AT82" s="209">
        <f t="shared" si="5"/>
        <v>0</v>
      </c>
    </row>
    <row r="83" spans="1:46" s="156" customFormat="1" ht="18.75" customHeight="1">
      <c r="A83" s="202">
        <v>77</v>
      </c>
      <c r="B83" s="9"/>
      <c r="C83" s="140"/>
      <c r="D83" s="141"/>
      <c r="E83" s="14"/>
      <c r="F83" s="15"/>
      <c r="G83" s="14"/>
      <c r="H83" s="11"/>
      <c r="I83" s="139"/>
      <c r="J83" s="142">
        <f t="shared" si="4"/>
        <v>123</v>
      </c>
      <c r="K83" s="143"/>
      <c r="L83" s="180"/>
      <c r="M83" s="143"/>
      <c r="N83" s="148"/>
      <c r="O83" s="181"/>
      <c r="P83" s="11"/>
      <c r="Q83" s="40"/>
      <c r="R83" s="16"/>
      <c r="S83" s="16"/>
      <c r="T83" s="147"/>
      <c r="U83" s="147"/>
      <c r="V83" s="147"/>
      <c r="W83" s="147"/>
      <c r="X83" s="147"/>
      <c r="Y83" s="50"/>
      <c r="Z83" s="148"/>
      <c r="AA83" s="149"/>
      <c r="AB83" s="41"/>
      <c r="AC83" s="46"/>
      <c r="AD83" s="49"/>
      <c r="AE83" s="167"/>
      <c r="AF83" s="168"/>
      <c r="AG83" s="153"/>
      <c r="AH83" s="154"/>
      <c r="AI83" s="155"/>
      <c r="AJ83" s="10"/>
      <c r="AK83" s="153"/>
      <c r="AL83" s="206"/>
      <c r="AM83" s="205"/>
      <c r="AO83" s="210">
        <f>IF(P83=リスト!$B$2,12900,IF(P83=リスト!$B$3,4000,IF(P83=リスト!$B$4,3000,IF(P83=リスト!$B$5,2000,IF(P83=リスト!$B$6,1000,0)))))</f>
        <v>0</v>
      </c>
      <c r="AP83" s="209">
        <f>IF(U83=リスト!$E$2,1000,0)</f>
        <v>0</v>
      </c>
      <c r="AQ83" s="209">
        <f>IF(AG83=リスト!$H$2,500,0)</f>
        <v>0</v>
      </c>
      <c r="AR83" s="209">
        <f>IF(AK83=リスト!$J$3,500,IF(AK83=リスト!$J$4,300,IF(AK83=リスト!$J$5,1000,IF(AK83=リスト!$J$3,600,0))))</f>
        <v>0</v>
      </c>
      <c r="AS83" s="209">
        <f>IF(AL83=リスト!$K$2,500,0)</f>
        <v>0</v>
      </c>
      <c r="AT83" s="209">
        <f t="shared" si="5"/>
        <v>0</v>
      </c>
    </row>
    <row r="84" spans="1:46" s="156" customFormat="1" ht="18.75" customHeight="1">
      <c r="A84" s="202">
        <v>78</v>
      </c>
      <c r="B84" s="9"/>
      <c r="C84" s="140"/>
      <c r="D84" s="141"/>
      <c r="E84" s="14"/>
      <c r="F84" s="15"/>
      <c r="G84" s="14"/>
      <c r="H84" s="11"/>
      <c r="I84" s="139"/>
      <c r="J84" s="142">
        <f t="shared" si="4"/>
        <v>123</v>
      </c>
      <c r="K84" s="175"/>
      <c r="L84" s="190"/>
      <c r="M84" s="175"/>
      <c r="N84" s="191"/>
      <c r="O84" s="192"/>
      <c r="P84" s="11"/>
      <c r="Q84" s="40"/>
      <c r="R84" s="172"/>
      <c r="S84" s="172"/>
      <c r="T84" s="147"/>
      <c r="U84" s="147"/>
      <c r="V84" s="147"/>
      <c r="W84" s="147"/>
      <c r="X84" s="147"/>
      <c r="Y84" s="49"/>
      <c r="Z84" s="191"/>
      <c r="AA84" s="167"/>
      <c r="AB84" s="168"/>
      <c r="AC84" s="46"/>
      <c r="AD84" s="49"/>
      <c r="AE84" s="167"/>
      <c r="AF84" s="168"/>
      <c r="AG84" s="153"/>
      <c r="AH84" s="154"/>
      <c r="AI84" s="174"/>
      <c r="AJ84" s="10"/>
      <c r="AK84" s="153"/>
      <c r="AL84" s="206"/>
      <c r="AM84" s="205"/>
      <c r="AO84" s="210">
        <f>IF(P84=リスト!$B$2,12900,IF(P84=リスト!$B$3,4000,IF(P84=リスト!$B$4,3000,IF(P84=リスト!$B$5,2000,IF(P84=リスト!$B$6,1000,0)))))</f>
        <v>0</v>
      </c>
      <c r="AP84" s="209">
        <f>IF(U84=リスト!$E$2,1000,0)</f>
        <v>0</v>
      </c>
      <c r="AQ84" s="209">
        <f>IF(AG84=リスト!$H$2,500,0)</f>
        <v>0</v>
      </c>
      <c r="AR84" s="209">
        <f>IF(AK84=リスト!$J$3,500,IF(AK84=リスト!$J$4,300,IF(AK84=リスト!$J$5,1000,IF(AK84=リスト!$J$3,600,0))))</f>
        <v>0</v>
      </c>
      <c r="AS84" s="209">
        <f>IF(AL84=リスト!$K$2,500,0)</f>
        <v>0</v>
      </c>
      <c r="AT84" s="209">
        <f t="shared" si="5"/>
        <v>0</v>
      </c>
    </row>
    <row r="85" spans="1:46" s="156" customFormat="1" ht="18.75" customHeight="1">
      <c r="A85" s="202">
        <v>79</v>
      </c>
      <c r="B85" s="9"/>
      <c r="C85" s="140"/>
      <c r="D85" s="141"/>
      <c r="E85" s="14"/>
      <c r="F85" s="15"/>
      <c r="G85" s="14"/>
      <c r="H85" s="11"/>
      <c r="I85" s="139"/>
      <c r="J85" s="142">
        <f t="shared" si="4"/>
        <v>123</v>
      </c>
      <c r="K85" s="143"/>
      <c r="L85" s="182"/>
      <c r="M85" s="160"/>
      <c r="N85" s="195"/>
      <c r="O85" s="196"/>
      <c r="P85" s="11"/>
      <c r="Q85" s="40"/>
      <c r="R85" s="17"/>
      <c r="S85" s="17"/>
      <c r="T85" s="147"/>
      <c r="U85" s="147"/>
      <c r="V85" s="147"/>
      <c r="W85" s="147"/>
      <c r="X85" s="147"/>
      <c r="Y85" s="50"/>
      <c r="Z85" s="195"/>
      <c r="AA85" s="165"/>
      <c r="AB85" s="52"/>
      <c r="AC85" s="46"/>
      <c r="AD85" s="50"/>
      <c r="AE85" s="149"/>
      <c r="AF85" s="197"/>
      <c r="AG85" s="153"/>
      <c r="AH85" s="154"/>
      <c r="AI85" s="198"/>
      <c r="AJ85" s="11"/>
      <c r="AK85" s="153"/>
      <c r="AL85" s="206"/>
      <c r="AM85" s="205"/>
      <c r="AO85" s="210">
        <f>IF(P85=リスト!$B$2,12900,IF(P85=リスト!$B$3,4000,IF(P85=リスト!$B$4,3000,IF(P85=リスト!$B$5,2000,IF(P85=リスト!$B$6,1000,0)))))</f>
        <v>0</v>
      </c>
      <c r="AP85" s="209">
        <f>IF(U85=リスト!$E$2,1000,0)</f>
        <v>0</v>
      </c>
      <c r="AQ85" s="209">
        <f>IF(AG85=リスト!$H$2,500,0)</f>
        <v>0</v>
      </c>
      <c r="AR85" s="209">
        <f>IF(AK85=リスト!$J$3,500,IF(AK85=リスト!$J$4,300,IF(AK85=リスト!$J$5,1000,IF(AK85=リスト!$J$3,600,0))))</f>
        <v>0</v>
      </c>
      <c r="AS85" s="209">
        <f>IF(AL85=リスト!$K$2,500,0)</f>
        <v>0</v>
      </c>
      <c r="AT85" s="209">
        <f t="shared" si="5"/>
        <v>0</v>
      </c>
    </row>
    <row r="86" spans="1:46" s="156" customFormat="1" ht="18.75" customHeight="1">
      <c r="A86" s="202">
        <v>80</v>
      </c>
      <c r="B86" s="9"/>
      <c r="C86" s="140"/>
      <c r="D86" s="141"/>
      <c r="E86" s="14"/>
      <c r="F86" s="15"/>
      <c r="G86" s="14"/>
      <c r="H86" s="9"/>
      <c r="I86" s="139"/>
      <c r="J86" s="142">
        <f t="shared" si="4"/>
        <v>123</v>
      </c>
      <c r="K86" s="143"/>
      <c r="L86" s="180"/>
      <c r="M86" s="143"/>
      <c r="N86" s="148"/>
      <c r="O86" s="181"/>
      <c r="P86" s="11"/>
      <c r="Q86" s="40"/>
      <c r="R86" s="16"/>
      <c r="S86" s="16"/>
      <c r="T86" s="147"/>
      <c r="U86" s="147"/>
      <c r="V86" s="147"/>
      <c r="W86" s="147"/>
      <c r="X86" s="147"/>
      <c r="Y86" s="50"/>
      <c r="Z86" s="148"/>
      <c r="AA86" s="149"/>
      <c r="AB86" s="41"/>
      <c r="AC86" s="46"/>
      <c r="AD86" s="50"/>
      <c r="AE86" s="149"/>
      <c r="AF86" s="197"/>
      <c r="AG86" s="153"/>
      <c r="AH86" s="154"/>
      <c r="AI86" s="198"/>
      <c r="AJ86" s="11"/>
      <c r="AK86" s="153"/>
      <c r="AL86" s="206"/>
      <c r="AM86" s="205"/>
      <c r="AO86" s="210">
        <f>IF(P86=リスト!$B$2,12900,IF(P86=リスト!$B$3,4000,IF(P86=リスト!$B$4,3000,IF(P86=リスト!$B$5,2000,IF(P86=リスト!$B$6,1000,0)))))</f>
        <v>0</v>
      </c>
      <c r="AP86" s="209">
        <f>IF(U86=リスト!$E$2,1000,0)</f>
        <v>0</v>
      </c>
      <c r="AQ86" s="209">
        <f>IF(AG86=リスト!$H$2,500,0)</f>
        <v>0</v>
      </c>
      <c r="AR86" s="209">
        <f>IF(AK86=リスト!$J$3,500,IF(AK86=リスト!$J$4,300,IF(AK86=リスト!$J$5,1000,IF(AK86=リスト!$J$3,600,0))))</f>
        <v>0</v>
      </c>
      <c r="AS86" s="209">
        <f>IF(AL86=リスト!$K$2,500,0)</f>
        <v>0</v>
      </c>
      <c r="AT86" s="209">
        <f t="shared" si="5"/>
        <v>0</v>
      </c>
    </row>
    <row r="87" spans="1:46" s="156" customFormat="1" ht="18.75" customHeight="1">
      <c r="A87" s="202">
        <v>81</v>
      </c>
      <c r="B87" s="9"/>
      <c r="C87" s="140"/>
      <c r="D87" s="141"/>
      <c r="E87" s="14"/>
      <c r="F87" s="15"/>
      <c r="G87" s="14"/>
      <c r="H87" s="9"/>
      <c r="I87" s="139"/>
      <c r="J87" s="142">
        <f t="shared" si="4"/>
        <v>123</v>
      </c>
      <c r="K87" s="143"/>
      <c r="L87" s="180"/>
      <c r="M87" s="143"/>
      <c r="N87" s="148"/>
      <c r="O87" s="181"/>
      <c r="P87" s="11"/>
      <c r="Q87" s="40"/>
      <c r="R87" s="16"/>
      <c r="S87" s="16"/>
      <c r="T87" s="147"/>
      <c r="U87" s="147"/>
      <c r="V87" s="147"/>
      <c r="W87" s="147"/>
      <c r="X87" s="147"/>
      <c r="Y87" s="50"/>
      <c r="Z87" s="148"/>
      <c r="AA87" s="149"/>
      <c r="AB87" s="41"/>
      <c r="AC87" s="46"/>
      <c r="AD87" s="50"/>
      <c r="AE87" s="149"/>
      <c r="AF87" s="197"/>
      <c r="AG87" s="153"/>
      <c r="AH87" s="154"/>
      <c r="AI87" s="198"/>
      <c r="AJ87" s="11"/>
      <c r="AK87" s="153"/>
      <c r="AL87" s="206"/>
      <c r="AM87" s="205"/>
      <c r="AO87" s="210">
        <f>IF(P87=リスト!$B$2,12900,IF(P87=リスト!$B$3,4000,IF(P87=リスト!$B$4,3000,IF(P87=リスト!$B$5,2000,IF(P87=リスト!$B$6,1000,0)))))</f>
        <v>0</v>
      </c>
      <c r="AP87" s="209">
        <f>IF(U87=リスト!$E$2,1000,0)</f>
        <v>0</v>
      </c>
      <c r="AQ87" s="209">
        <f>IF(AG87=リスト!$H$2,500,0)</f>
        <v>0</v>
      </c>
      <c r="AR87" s="209">
        <f>IF(AK87=リスト!$J$3,500,IF(AK87=リスト!$J$4,300,IF(AK87=リスト!$J$5,1000,IF(AK87=リスト!$J$3,600,0))))</f>
        <v>0</v>
      </c>
      <c r="AS87" s="209">
        <f>IF(AL87=リスト!$K$2,500,0)</f>
        <v>0</v>
      </c>
      <c r="AT87" s="209">
        <f t="shared" si="5"/>
        <v>0</v>
      </c>
    </row>
    <row r="88" spans="1:46" s="156" customFormat="1" ht="18.75" customHeight="1">
      <c r="A88" s="202">
        <v>82</v>
      </c>
      <c r="B88" s="11"/>
      <c r="C88" s="140"/>
      <c r="D88" s="141"/>
      <c r="E88" s="18"/>
      <c r="F88" s="19"/>
      <c r="G88" s="18"/>
      <c r="H88" s="11"/>
      <c r="I88" s="139"/>
      <c r="J88" s="142">
        <f t="shared" si="4"/>
        <v>123</v>
      </c>
      <c r="K88" s="143"/>
      <c r="L88" s="180"/>
      <c r="M88" s="143"/>
      <c r="N88" s="148"/>
      <c r="O88" s="181"/>
      <c r="P88" s="11"/>
      <c r="Q88" s="40"/>
      <c r="R88" s="16"/>
      <c r="S88" s="16"/>
      <c r="T88" s="147"/>
      <c r="U88" s="147"/>
      <c r="V88" s="147"/>
      <c r="W88" s="147"/>
      <c r="X88" s="147"/>
      <c r="Y88" s="50"/>
      <c r="Z88" s="148"/>
      <c r="AA88" s="149"/>
      <c r="AB88" s="41"/>
      <c r="AC88" s="46"/>
      <c r="AD88" s="50"/>
      <c r="AE88" s="149"/>
      <c r="AF88" s="197"/>
      <c r="AG88" s="153"/>
      <c r="AH88" s="154"/>
      <c r="AI88" s="198"/>
      <c r="AJ88" s="11"/>
      <c r="AK88" s="153"/>
      <c r="AL88" s="206"/>
      <c r="AM88" s="205"/>
      <c r="AO88" s="210">
        <f>IF(P88=リスト!$B$2,12900,IF(P88=リスト!$B$3,4000,IF(P88=リスト!$B$4,3000,IF(P88=リスト!$B$5,2000,IF(P88=リスト!$B$6,1000,0)))))</f>
        <v>0</v>
      </c>
      <c r="AP88" s="209">
        <f>IF(U88=リスト!$E$2,1000,0)</f>
        <v>0</v>
      </c>
      <c r="AQ88" s="209">
        <f>IF(AG88=リスト!$H$2,500,0)</f>
        <v>0</v>
      </c>
      <c r="AR88" s="209">
        <f>IF(AK88=リスト!$J$3,500,IF(AK88=リスト!$J$4,300,IF(AK88=リスト!$J$5,1000,IF(AK88=リスト!$J$3,600,0))))</f>
        <v>0</v>
      </c>
      <c r="AS88" s="209">
        <f>IF(AL88=リスト!$K$2,500,0)</f>
        <v>0</v>
      </c>
      <c r="AT88" s="209">
        <f t="shared" si="5"/>
        <v>0</v>
      </c>
    </row>
    <row r="89" spans="1:46" s="156" customFormat="1" ht="18.75" customHeight="1">
      <c r="A89" s="202">
        <v>83</v>
      </c>
      <c r="B89" s="11"/>
      <c r="C89" s="140"/>
      <c r="D89" s="141"/>
      <c r="E89" s="18"/>
      <c r="F89" s="19"/>
      <c r="G89" s="18"/>
      <c r="H89" s="11"/>
      <c r="I89" s="139"/>
      <c r="J89" s="142">
        <f t="shared" si="4"/>
        <v>123</v>
      </c>
      <c r="K89" s="143"/>
      <c r="L89" s="182"/>
      <c r="M89" s="160"/>
      <c r="N89" s="195"/>
      <c r="O89" s="196"/>
      <c r="P89" s="11"/>
      <c r="Q89" s="40"/>
      <c r="R89" s="16"/>
      <c r="S89" s="16"/>
      <c r="T89" s="147"/>
      <c r="U89" s="147"/>
      <c r="V89" s="147"/>
      <c r="W89" s="147"/>
      <c r="X89" s="147"/>
      <c r="Y89" s="50"/>
      <c r="Z89" s="148"/>
      <c r="AA89" s="149"/>
      <c r="AB89" s="52"/>
      <c r="AC89" s="46"/>
      <c r="AD89" s="50"/>
      <c r="AE89" s="149"/>
      <c r="AF89" s="197"/>
      <c r="AG89" s="153"/>
      <c r="AH89" s="154"/>
      <c r="AI89" s="198"/>
      <c r="AJ89" s="11"/>
      <c r="AK89" s="153"/>
      <c r="AL89" s="206"/>
      <c r="AM89" s="205"/>
      <c r="AO89" s="210">
        <f>IF(P89=リスト!$B$2,12900,IF(P89=リスト!$B$3,4000,IF(P89=リスト!$B$4,3000,IF(P89=リスト!$B$5,2000,IF(P89=リスト!$B$6,1000,0)))))</f>
        <v>0</v>
      </c>
      <c r="AP89" s="209">
        <f>IF(U89=リスト!$E$2,1000,0)</f>
        <v>0</v>
      </c>
      <c r="AQ89" s="209">
        <f>IF(AG89=リスト!$H$2,500,0)</f>
        <v>0</v>
      </c>
      <c r="AR89" s="209">
        <f>IF(AK89=リスト!$J$3,500,IF(AK89=リスト!$J$4,300,IF(AK89=リスト!$J$5,1000,IF(AK89=リスト!$J$3,600,0))))</f>
        <v>0</v>
      </c>
      <c r="AS89" s="209">
        <f>IF(AL89=リスト!$K$2,500,0)</f>
        <v>0</v>
      </c>
      <c r="AT89" s="209">
        <f t="shared" si="5"/>
        <v>0</v>
      </c>
    </row>
    <row r="90" spans="1:46" s="156" customFormat="1" ht="18.75" customHeight="1">
      <c r="A90" s="202">
        <v>84</v>
      </c>
      <c r="B90" s="11"/>
      <c r="C90" s="140"/>
      <c r="D90" s="141"/>
      <c r="E90" s="18"/>
      <c r="F90" s="19"/>
      <c r="G90" s="18"/>
      <c r="H90" s="11"/>
      <c r="I90" s="139"/>
      <c r="J90" s="142">
        <f t="shared" si="4"/>
        <v>123</v>
      </c>
      <c r="K90" s="143"/>
      <c r="L90" s="180"/>
      <c r="M90" s="143"/>
      <c r="N90" s="148"/>
      <c r="O90" s="181"/>
      <c r="P90" s="11"/>
      <c r="Q90" s="40"/>
      <c r="R90" s="16"/>
      <c r="S90" s="16"/>
      <c r="T90" s="147"/>
      <c r="U90" s="147"/>
      <c r="V90" s="147"/>
      <c r="W90" s="147"/>
      <c r="X90" s="147"/>
      <c r="Y90" s="50"/>
      <c r="Z90" s="148"/>
      <c r="AA90" s="149"/>
      <c r="AB90" s="41"/>
      <c r="AC90" s="46"/>
      <c r="AD90" s="50"/>
      <c r="AE90" s="149"/>
      <c r="AF90" s="197"/>
      <c r="AG90" s="153"/>
      <c r="AH90" s="154"/>
      <c r="AI90" s="198"/>
      <c r="AJ90" s="11"/>
      <c r="AK90" s="153"/>
      <c r="AL90" s="206"/>
      <c r="AM90" s="205"/>
      <c r="AO90" s="210">
        <f>IF(P90=リスト!$B$2,12900,IF(P90=リスト!$B$3,4000,IF(P90=リスト!$B$4,3000,IF(P90=リスト!$B$5,2000,IF(P90=リスト!$B$6,1000,0)))))</f>
        <v>0</v>
      </c>
      <c r="AP90" s="209">
        <f>IF(U90=リスト!$E$2,1000,0)</f>
        <v>0</v>
      </c>
      <c r="AQ90" s="209">
        <f>IF(AG90=リスト!$H$2,500,0)</f>
        <v>0</v>
      </c>
      <c r="AR90" s="209">
        <f>IF(AK90=リスト!$J$3,500,IF(AK90=リスト!$J$4,300,IF(AK90=リスト!$J$5,1000,IF(AK90=リスト!$J$3,600,0))))</f>
        <v>0</v>
      </c>
      <c r="AS90" s="209">
        <f>IF(AL90=リスト!$K$2,500,0)</f>
        <v>0</v>
      </c>
      <c r="AT90" s="209">
        <f t="shared" si="5"/>
        <v>0</v>
      </c>
    </row>
    <row r="91" spans="1:46" s="156" customFormat="1" ht="18.75" customHeight="1">
      <c r="A91" s="202">
        <v>85</v>
      </c>
      <c r="B91" s="11"/>
      <c r="C91" s="140"/>
      <c r="D91" s="141"/>
      <c r="E91" s="18"/>
      <c r="F91" s="19"/>
      <c r="G91" s="18"/>
      <c r="H91" s="11"/>
      <c r="I91" s="139"/>
      <c r="J91" s="142">
        <f t="shared" si="4"/>
        <v>123</v>
      </c>
      <c r="K91" s="143"/>
      <c r="L91" s="182"/>
      <c r="M91" s="160"/>
      <c r="N91" s="195"/>
      <c r="O91" s="196"/>
      <c r="P91" s="11"/>
      <c r="Q91" s="40"/>
      <c r="R91" s="17"/>
      <c r="S91" s="17"/>
      <c r="T91" s="147"/>
      <c r="U91" s="147"/>
      <c r="V91" s="147"/>
      <c r="W91" s="147"/>
      <c r="X91" s="147"/>
      <c r="Y91" s="50"/>
      <c r="Z91" s="195"/>
      <c r="AA91" s="165"/>
      <c r="AB91" s="52"/>
      <c r="AC91" s="46"/>
      <c r="AD91" s="48"/>
      <c r="AE91" s="165"/>
      <c r="AF91" s="199"/>
      <c r="AG91" s="153"/>
      <c r="AH91" s="154"/>
      <c r="AI91" s="198"/>
      <c r="AJ91" s="9"/>
      <c r="AK91" s="153"/>
      <c r="AL91" s="206"/>
      <c r="AM91" s="205"/>
      <c r="AO91" s="210">
        <f>IF(P91=リスト!$B$2,12900,IF(P91=リスト!$B$3,4000,IF(P91=リスト!$B$4,3000,IF(P91=リスト!$B$5,2000,IF(P91=リスト!$B$6,1000,0)))))</f>
        <v>0</v>
      </c>
      <c r="AP91" s="209">
        <f>IF(U91=リスト!$E$2,1000,0)</f>
        <v>0</v>
      </c>
      <c r="AQ91" s="209">
        <f>IF(AG91=リスト!$H$2,500,0)</f>
        <v>0</v>
      </c>
      <c r="AR91" s="209">
        <f>IF(AK91=リスト!$J$3,500,IF(AK91=リスト!$J$4,300,IF(AK91=リスト!$J$5,1000,IF(AK91=リスト!$J$3,600,0))))</f>
        <v>0</v>
      </c>
      <c r="AS91" s="209">
        <f>IF(AL91=リスト!$K$2,500,0)</f>
        <v>0</v>
      </c>
      <c r="AT91" s="209">
        <f t="shared" si="5"/>
        <v>0</v>
      </c>
    </row>
    <row r="92" spans="1:46" s="156" customFormat="1" ht="18.75" customHeight="1">
      <c r="A92" s="202">
        <v>86</v>
      </c>
      <c r="B92" s="11"/>
      <c r="C92" s="140"/>
      <c r="D92" s="141"/>
      <c r="E92" s="18"/>
      <c r="F92" s="19"/>
      <c r="G92" s="18"/>
      <c r="H92" s="11"/>
      <c r="I92" s="139"/>
      <c r="J92" s="142">
        <f t="shared" si="4"/>
        <v>123</v>
      </c>
      <c r="K92" s="143"/>
      <c r="L92" s="180"/>
      <c r="M92" s="143"/>
      <c r="N92" s="148"/>
      <c r="O92" s="181"/>
      <c r="P92" s="11"/>
      <c r="Q92" s="40"/>
      <c r="R92" s="16"/>
      <c r="S92" s="16"/>
      <c r="T92" s="147"/>
      <c r="U92" s="147"/>
      <c r="V92" s="147"/>
      <c r="W92" s="147"/>
      <c r="X92" s="147"/>
      <c r="Y92" s="50"/>
      <c r="Z92" s="148"/>
      <c r="AA92" s="149"/>
      <c r="AB92" s="41"/>
      <c r="AC92" s="46"/>
      <c r="AD92" s="50"/>
      <c r="AE92" s="149"/>
      <c r="AF92" s="197"/>
      <c r="AG92" s="153"/>
      <c r="AH92" s="154"/>
      <c r="AI92" s="198"/>
      <c r="AJ92" s="11"/>
      <c r="AK92" s="153"/>
      <c r="AL92" s="206"/>
      <c r="AM92" s="205"/>
      <c r="AO92" s="210">
        <f>IF(P92=リスト!$B$2,12900,IF(P92=リスト!$B$3,4000,IF(P92=リスト!$B$4,3000,IF(P92=リスト!$B$5,2000,IF(P92=リスト!$B$6,1000,0)))))</f>
        <v>0</v>
      </c>
      <c r="AP92" s="209">
        <f>IF(U92=リスト!$E$2,1000,0)</f>
        <v>0</v>
      </c>
      <c r="AQ92" s="209">
        <f>IF(AG92=リスト!$H$2,500,0)</f>
        <v>0</v>
      </c>
      <c r="AR92" s="209">
        <f>IF(AK92=リスト!$J$3,500,IF(AK92=リスト!$J$4,300,IF(AK92=リスト!$J$5,1000,IF(AK92=リスト!$J$3,600,0))))</f>
        <v>0</v>
      </c>
      <c r="AS92" s="209">
        <f>IF(AL92=リスト!$K$2,500,0)</f>
        <v>0</v>
      </c>
      <c r="AT92" s="209">
        <f t="shared" si="5"/>
        <v>0</v>
      </c>
    </row>
    <row r="93" spans="1:46" s="156" customFormat="1" ht="18.75" customHeight="1">
      <c r="A93" s="202">
        <v>87</v>
      </c>
      <c r="B93" s="11"/>
      <c r="C93" s="140"/>
      <c r="D93" s="141"/>
      <c r="E93" s="18"/>
      <c r="F93" s="19"/>
      <c r="G93" s="18"/>
      <c r="H93" s="11"/>
      <c r="I93" s="139"/>
      <c r="J93" s="142">
        <f t="shared" si="4"/>
        <v>123</v>
      </c>
      <c r="K93" s="143"/>
      <c r="L93" s="180"/>
      <c r="M93" s="143"/>
      <c r="N93" s="148"/>
      <c r="O93" s="181"/>
      <c r="P93" s="11"/>
      <c r="Q93" s="40"/>
      <c r="R93" s="16"/>
      <c r="S93" s="16"/>
      <c r="T93" s="147"/>
      <c r="U93" s="147"/>
      <c r="V93" s="147"/>
      <c r="W93" s="147"/>
      <c r="X93" s="147"/>
      <c r="Y93" s="50"/>
      <c r="Z93" s="148"/>
      <c r="AA93" s="149"/>
      <c r="AB93" s="41"/>
      <c r="AC93" s="46"/>
      <c r="AD93" s="50"/>
      <c r="AE93" s="149"/>
      <c r="AF93" s="197"/>
      <c r="AG93" s="153"/>
      <c r="AH93" s="154"/>
      <c r="AI93" s="198"/>
      <c r="AJ93" s="11"/>
      <c r="AK93" s="153"/>
      <c r="AL93" s="206"/>
      <c r="AM93" s="205"/>
      <c r="AO93" s="210">
        <f>IF(P93=リスト!$B$2,12900,IF(P93=リスト!$B$3,4000,IF(P93=リスト!$B$4,3000,IF(P93=リスト!$B$5,2000,IF(P93=リスト!$B$6,1000,0)))))</f>
        <v>0</v>
      </c>
      <c r="AP93" s="209">
        <f>IF(U93=リスト!$E$2,1000,0)</f>
        <v>0</v>
      </c>
      <c r="AQ93" s="209">
        <f>IF(AG93=リスト!$H$2,500,0)</f>
        <v>0</v>
      </c>
      <c r="AR93" s="209">
        <f>IF(AK93=リスト!$J$3,500,IF(AK93=リスト!$J$4,300,IF(AK93=リスト!$J$5,1000,IF(AK93=リスト!$J$3,600,0))))</f>
        <v>0</v>
      </c>
      <c r="AS93" s="209">
        <f>IF(AL93=リスト!$K$2,500,0)</f>
        <v>0</v>
      </c>
      <c r="AT93" s="209">
        <f t="shared" si="5"/>
        <v>0</v>
      </c>
    </row>
    <row r="94" spans="1:46" s="156" customFormat="1" ht="18.75" customHeight="1">
      <c r="A94" s="202">
        <v>88</v>
      </c>
      <c r="B94" s="11"/>
      <c r="C94" s="140"/>
      <c r="D94" s="141"/>
      <c r="E94" s="18"/>
      <c r="F94" s="19"/>
      <c r="G94" s="18"/>
      <c r="H94" s="11"/>
      <c r="I94" s="139"/>
      <c r="J94" s="142">
        <f t="shared" si="4"/>
        <v>123</v>
      </c>
      <c r="K94" s="143"/>
      <c r="L94" s="180"/>
      <c r="M94" s="143"/>
      <c r="N94" s="148"/>
      <c r="O94" s="181"/>
      <c r="P94" s="11"/>
      <c r="Q94" s="40"/>
      <c r="R94" s="16"/>
      <c r="S94" s="16"/>
      <c r="T94" s="147"/>
      <c r="U94" s="147"/>
      <c r="V94" s="147"/>
      <c r="W94" s="147"/>
      <c r="X94" s="147"/>
      <c r="Y94" s="50"/>
      <c r="Z94" s="148"/>
      <c r="AA94" s="149"/>
      <c r="AB94" s="41"/>
      <c r="AC94" s="46"/>
      <c r="AD94" s="50"/>
      <c r="AE94" s="149"/>
      <c r="AF94" s="197"/>
      <c r="AG94" s="153"/>
      <c r="AH94" s="154"/>
      <c r="AI94" s="198"/>
      <c r="AJ94" s="11"/>
      <c r="AK94" s="153"/>
      <c r="AL94" s="206"/>
      <c r="AM94" s="205"/>
      <c r="AO94" s="210">
        <f>IF(P94=リスト!$B$2,12900,IF(P94=リスト!$B$3,4000,IF(P94=リスト!$B$4,3000,IF(P94=リスト!$B$5,2000,IF(P94=リスト!$B$6,1000,0)))))</f>
        <v>0</v>
      </c>
      <c r="AP94" s="209">
        <f>IF(U94=リスト!$E$2,1000,0)</f>
        <v>0</v>
      </c>
      <c r="AQ94" s="209">
        <f>IF(AG94=リスト!$H$2,500,0)</f>
        <v>0</v>
      </c>
      <c r="AR94" s="209">
        <f>IF(AK94=リスト!$J$3,500,IF(AK94=リスト!$J$4,300,IF(AK94=リスト!$J$5,1000,IF(AK94=リスト!$J$3,600,0))))</f>
        <v>0</v>
      </c>
      <c r="AS94" s="209">
        <f>IF(AL94=リスト!$K$2,500,0)</f>
        <v>0</v>
      </c>
      <c r="AT94" s="209">
        <f t="shared" si="5"/>
        <v>0</v>
      </c>
    </row>
    <row r="95" spans="1:46" s="156" customFormat="1" ht="18.75" customHeight="1">
      <c r="A95" s="202">
        <v>89</v>
      </c>
      <c r="B95" s="11"/>
      <c r="C95" s="140"/>
      <c r="D95" s="141"/>
      <c r="E95" s="18"/>
      <c r="F95" s="19"/>
      <c r="G95" s="18"/>
      <c r="H95" s="11"/>
      <c r="I95" s="139"/>
      <c r="J95" s="142">
        <f t="shared" si="4"/>
        <v>123</v>
      </c>
      <c r="K95" s="143"/>
      <c r="L95" s="180"/>
      <c r="M95" s="143"/>
      <c r="N95" s="148"/>
      <c r="O95" s="181"/>
      <c r="P95" s="11"/>
      <c r="Q95" s="40"/>
      <c r="R95" s="16"/>
      <c r="S95" s="16"/>
      <c r="T95" s="147"/>
      <c r="U95" s="147"/>
      <c r="V95" s="147"/>
      <c r="W95" s="147"/>
      <c r="X95" s="147"/>
      <c r="Y95" s="50"/>
      <c r="Z95" s="195"/>
      <c r="AA95" s="165"/>
      <c r="AB95" s="41"/>
      <c r="AC95" s="46"/>
      <c r="AD95" s="50"/>
      <c r="AE95" s="149"/>
      <c r="AF95" s="197"/>
      <c r="AG95" s="153"/>
      <c r="AH95" s="154"/>
      <c r="AI95" s="198"/>
      <c r="AJ95" s="11"/>
      <c r="AK95" s="153"/>
      <c r="AL95" s="206"/>
      <c r="AM95" s="205"/>
      <c r="AO95" s="210">
        <f>IF(P95=リスト!$B$2,12900,IF(P95=リスト!$B$3,4000,IF(P95=リスト!$B$4,3000,IF(P95=リスト!$B$5,2000,IF(P95=リスト!$B$6,1000,0)))))</f>
        <v>0</v>
      </c>
      <c r="AP95" s="209">
        <f>IF(U95=リスト!$E$2,1000,0)</f>
        <v>0</v>
      </c>
      <c r="AQ95" s="209">
        <f>IF(AG95=リスト!$H$2,500,0)</f>
        <v>0</v>
      </c>
      <c r="AR95" s="209">
        <f>IF(AK95=リスト!$J$3,500,IF(AK95=リスト!$J$4,300,IF(AK95=リスト!$J$5,1000,IF(AK95=リスト!$J$3,600,0))))</f>
        <v>0</v>
      </c>
      <c r="AS95" s="209">
        <f>IF(AL95=リスト!$K$2,500,0)</f>
        <v>0</v>
      </c>
      <c r="AT95" s="209">
        <f t="shared" si="5"/>
        <v>0</v>
      </c>
    </row>
    <row r="96" spans="1:46" s="156" customFormat="1" ht="18.75" customHeight="1">
      <c r="A96" s="202">
        <v>90</v>
      </c>
      <c r="B96" s="11"/>
      <c r="C96" s="140"/>
      <c r="D96" s="141"/>
      <c r="E96" s="18"/>
      <c r="F96" s="19"/>
      <c r="G96" s="18"/>
      <c r="H96" s="11"/>
      <c r="I96" s="139"/>
      <c r="J96" s="142">
        <f t="shared" si="4"/>
        <v>123</v>
      </c>
      <c r="K96" s="143"/>
      <c r="L96" s="182"/>
      <c r="M96" s="160"/>
      <c r="N96" s="195"/>
      <c r="O96" s="196"/>
      <c r="P96" s="11"/>
      <c r="Q96" s="40"/>
      <c r="R96" s="17"/>
      <c r="S96" s="17"/>
      <c r="T96" s="147"/>
      <c r="U96" s="147"/>
      <c r="V96" s="147"/>
      <c r="W96" s="147"/>
      <c r="X96" s="147"/>
      <c r="Y96" s="50"/>
      <c r="Z96" s="195"/>
      <c r="AA96" s="165"/>
      <c r="AB96" s="52"/>
      <c r="AC96" s="46"/>
      <c r="AD96" s="50"/>
      <c r="AE96" s="149"/>
      <c r="AF96" s="197"/>
      <c r="AG96" s="153"/>
      <c r="AH96" s="154"/>
      <c r="AI96" s="198"/>
      <c r="AJ96" s="11"/>
      <c r="AK96" s="153"/>
      <c r="AL96" s="206"/>
      <c r="AM96" s="205"/>
      <c r="AO96" s="210">
        <f>IF(P96=リスト!$B$2,12900,IF(P96=リスト!$B$3,4000,IF(P96=リスト!$B$4,3000,IF(P96=リスト!$B$5,2000,IF(P96=リスト!$B$6,1000,0)))))</f>
        <v>0</v>
      </c>
      <c r="AP96" s="209">
        <f>IF(U96=リスト!$E$2,1000,0)</f>
        <v>0</v>
      </c>
      <c r="AQ96" s="209">
        <f>IF(AG96=リスト!$H$2,500,0)</f>
        <v>0</v>
      </c>
      <c r="AR96" s="209">
        <f>IF(AK96=リスト!$J$3,500,IF(AK96=リスト!$J$4,300,IF(AK96=リスト!$J$5,1000,IF(AK96=リスト!$J$3,600,0))))</f>
        <v>0</v>
      </c>
      <c r="AS96" s="209">
        <f>IF(AL96=リスト!$K$2,500,0)</f>
        <v>0</v>
      </c>
      <c r="AT96" s="209">
        <f t="shared" si="5"/>
        <v>0</v>
      </c>
    </row>
    <row r="97" spans="1:46" s="156" customFormat="1" ht="18.75" customHeight="1">
      <c r="A97" s="202">
        <v>91</v>
      </c>
      <c r="B97" s="11"/>
      <c r="C97" s="140"/>
      <c r="D97" s="141"/>
      <c r="E97" s="18"/>
      <c r="F97" s="19"/>
      <c r="G97" s="18"/>
      <c r="H97" s="11"/>
      <c r="I97" s="139"/>
      <c r="J97" s="142">
        <f t="shared" si="4"/>
        <v>123</v>
      </c>
      <c r="K97" s="143"/>
      <c r="L97" s="182"/>
      <c r="M97" s="160"/>
      <c r="N97" s="195"/>
      <c r="O97" s="196"/>
      <c r="P97" s="11"/>
      <c r="Q97" s="40"/>
      <c r="R97" s="17"/>
      <c r="S97" s="17"/>
      <c r="T97" s="147"/>
      <c r="U97" s="147"/>
      <c r="V97" s="147"/>
      <c r="W97" s="147"/>
      <c r="X97" s="147"/>
      <c r="Y97" s="50"/>
      <c r="Z97" s="195"/>
      <c r="AA97" s="165"/>
      <c r="AB97" s="52"/>
      <c r="AC97" s="46"/>
      <c r="AD97" s="50"/>
      <c r="AE97" s="149"/>
      <c r="AF97" s="197"/>
      <c r="AG97" s="153"/>
      <c r="AH97" s="154"/>
      <c r="AI97" s="198"/>
      <c r="AJ97" s="11"/>
      <c r="AK97" s="153"/>
      <c r="AL97" s="206"/>
      <c r="AM97" s="205"/>
      <c r="AO97" s="210">
        <f>IF(P97=リスト!$B$2,12900,IF(P97=リスト!$B$3,4000,IF(P97=リスト!$B$4,3000,IF(P97=リスト!$B$5,2000,IF(P97=リスト!$B$6,1000,0)))))</f>
        <v>0</v>
      </c>
      <c r="AP97" s="209">
        <f>IF(U97=リスト!$E$2,1000,0)</f>
        <v>0</v>
      </c>
      <c r="AQ97" s="209">
        <f>IF(AG97=リスト!$H$2,500,0)</f>
        <v>0</v>
      </c>
      <c r="AR97" s="209">
        <f>IF(AK97=リスト!$J$3,500,IF(AK97=リスト!$J$4,300,IF(AK97=リスト!$J$5,1000,IF(AK97=リスト!$J$3,600,0))))</f>
        <v>0</v>
      </c>
      <c r="AS97" s="209">
        <f>IF(AL97=リスト!$K$2,500,0)</f>
        <v>0</v>
      </c>
      <c r="AT97" s="209">
        <f t="shared" si="5"/>
        <v>0</v>
      </c>
    </row>
    <row r="98" spans="1:46" s="156" customFormat="1" ht="18.75" customHeight="1">
      <c r="A98" s="202">
        <v>92</v>
      </c>
      <c r="B98" s="11"/>
      <c r="C98" s="140"/>
      <c r="D98" s="141"/>
      <c r="E98" s="18"/>
      <c r="F98" s="19"/>
      <c r="G98" s="18"/>
      <c r="H98" s="11"/>
      <c r="I98" s="139"/>
      <c r="J98" s="142">
        <f t="shared" si="4"/>
        <v>123</v>
      </c>
      <c r="K98" s="143"/>
      <c r="L98" s="182"/>
      <c r="M98" s="160"/>
      <c r="N98" s="195"/>
      <c r="O98" s="196"/>
      <c r="P98" s="11"/>
      <c r="Q98" s="40"/>
      <c r="R98" s="16"/>
      <c r="S98" s="16"/>
      <c r="T98" s="147"/>
      <c r="U98" s="147"/>
      <c r="V98" s="147"/>
      <c r="W98" s="147"/>
      <c r="X98" s="147"/>
      <c r="Y98" s="50"/>
      <c r="Z98" s="195"/>
      <c r="AA98" s="165"/>
      <c r="AB98" s="52"/>
      <c r="AC98" s="46"/>
      <c r="AD98" s="50"/>
      <c r="AE98" s="149"/>
      <c r="AF98" s="197"/>
      <c r="AG98" s="153"/>
      <c r="AH98" s="154"/>
      <c r="AI98" s="198"/>
      <c r="AJ98" s="11"/>
      <c r="AK98" s="153"/>
      <c r="AL98" s="206"/>
      <c r="AM98" s="205"/>
      <c r="AO98" s="210">
        <f>IF(P98=リスト!$B$2,12900,IF(P98=リスト!$B$3,4000,IF(P98=リスト!$B$4,3000,IF(P98=リスト!$B$5,2000,IF(P98=リスト!$B$6,1000,0)))))</f>
        <v>0</v>
      </c>
      <c r="AP98" s="209">
        <f>IF(U98=リスト!$E$2,1000,0)</f>
        <v>0</v>
      </c>
      <c r="AQ98" s="209">
        <f>IF(AG98=リスト!$H$2,500,0)</f>
        <v>0</v>
      </c>
      <c r="AR98" s="209">
        <f>IF(AK98=リスト!$J$3,500,IF(AK98=リスト!$J$4,300,IF(AK98=リスト!$J$5,1000,IF(AK98=リスト!$J$3,600,0))))</f>
        <v>0</v>
      </c>
      <c r="AS98" s="209">
        <f>IF(AL98=リスト!$K$2,500,0)</f>
        <v>0</v>
      </c>
      <c r="AT98" s="209">
        <f t="shared" si="5"/>
        <v>0</v>
      </c>
    </row>
    <row r="99" spans="1:46" s="156" customFormat="1" ht="18.75" customHeight="1">
      <c r="A99" s="202">
        <v>93</v>
      </c>
      <c r="B99" s="11"/>
      <c r="C99" s="140"/>
      <c r="D99" s="141"/>
      <c r="E99" s="18"/>
      <c r="F99" s="19"/>
      <c r="G99" s="18"/>
      <c r="H99" s="11"/>
      <c r="I99" s="139"/>
      <c r="J99" s="142">
        <f t="shared" si="4"/>
        <v>123</v>
      </c>
      <c r="K99" s="143"/>
      <c r="L99" s="182"/>
      <c r="M99" s="160"/>
      <c r="N99" s="195"/>
      <c r="O99" s="196"/>
      <c r="P99" s="11"/>
      <c r="Q99" s="40"/>
      <c r="R99" s="16"/>
      <c r="S99" s="16"/>
      <c r="T99" s="147"/>
      <c r="U99" s="147"/>
      <c r="V99" s="147"/>
      <c r="W99" s="147"/>
      <c r="X99" s="147"/>
      <c r="Y99" s="50"/>
      <c r="Z99" s="195"/>
      <c r="AA99" s="165"/>
      <c r="AB99" s="52"/>
      <c r="AC99" s="46"/>
      <c r="AD99" s="50"/>
      <c r="AE99" s="149"/>
      <c r="AF99" s="197" t="s">
        <v>90</v>
      </c>
      <c r="AG99" s="153"/>
      <c r="AH99" s="154"/>
      <c r="AI99" s="198"/>
      <c r="AJ99" s="11"/>
      <c r="AK99" s="153"/>
      <c r="AL99" s="206"/>
      <c r="AM99" s="205"/>
      <c r="AO99" s="210">
        <f>IF(P99=リスト!$B$2,12900,IF(P99=リスト!$B$3,4000,IF(P99=リスト!$B$4,3000,IF(P99=リスト!$B$5,2000,IF(P99=リスト!$B$6,1000,0)))))</f>
        <v>0</v>
      </c>
      <c r="AP99" s="209">
        <f>IF(U99=リスト!$E$2,1000,0)</f>
        <v>0</v>
      </c>
      <c r="AQ99" s="209">
        <f>IF(AG99=リスト!$H$2,500,0)</f>
        <v>0</v>
      </c>
      <c r="AR99" s="209">
        <f>IF(AK99=リスト!$J$3,500,IF(AK99=リスト!$J$4,300,IF(AK99=リスト!$J$5,1000,IF(AK99=リスト!$J$3,600,0))))</f>
        <v>0</v>
      </c>
      <c r="AS99" s="209">
        <f>IF(AL99=リスト!$K$2,500,0)</f>
        <v>0</v>
      </c>
      <c r="AT99" s="209">
        <f t="shared" si="5"/>
        <v>0</v>
      </c>
    </row>
    <row r="100" spans="1:46" s="156" customFormat="1" ht="18.75" customHeight="1">
      <c r="A100" s="202">
        <v>94</v>
      </c>
      <c r="B100" s="11"/>
      <c r="C100" s="140"/>
      <c r="D100" s="141"/>
      <c r="E100" s="18"/>
      <c r="F100" s="19"/>
      <c r="G100" s="18"/>
      <c r="H100" s="11"/>
      <c r="I100" s="139"/>
      <c r="J100" s="142">
        <f t="shared" si="4"/>
        <v>123</v>
      </c>
      <c r="K100" s="143"/>
      <c r="L100" s="180"/>
      <c r="M100" s="143"/>
      <c r="N100" s="148"/>
      <c r="O100" s="181"/>
      <c r="P100" s="11"/>
      <c r="Q100" s="40"/>
      <c r="R100" s="16"/>
      <c r="S100" s="16"/>
      <c r="T100" s="147"/>
      <c r="U100" s="147"/>
      <c r="V100" s="147"/>
      <c r="W100" s="147"/>
      <c r="X100" s="147"/>
      <c r="Y100" s="50"/>
      <c r="Z100" s="148"/>
      <c r="AA100" s="149"/>
      <c r="AB100" s="41"/>
      <c r="AC100" s="46"/>
      <c r="AD100" s="50"/>
      <c r="AE100" s="149"/>
      <c r="AF100" s="197"/>
      <c r="AG100" s="153"/>
      <c r="AH100" s="154"/>
      <c r="AI100" s="198"/>
      <c r="AJ100" s="11"/>
      <c r="AK100" s="153"/>
      <c r="AL100" s="206"/>
      <c r="AM100" s="205"/>
      <c r="AO100" s="210">
        <f>IF(P100=リスト!$B$2,12900,IF(P100=リスト!$B$3,4000,IF(P100=リスト!$B$4,3000,IF(P100=リスト!$B$5,2000,IF(P100=リスト!$B$6,1000,0)))))</f>
        <v>0</v>
      </c>
      <c r="AP100" s="209">
        <f>IF(U100=リスト!$E$2,1000,0)</f>
        <v>0</v>
      </c>
      <c r="AQ100" s="209">
        <f>IF(AG100=リスト!$H$2,500,0)</f>
        <v>0</v>
      </c>
      <c r="AR100" s="209">
        <f>IF(AK100=リスト!$J$3,500,IF(AK100=リスト!$J$4,300,IF(AK100=リスト!$J$5,1000,IF(AK100=リスト!$J$3,600,0))))</f>
        <v>0</v>
      </c>
      <c r="AS100" s="209">
        <f>IF(AL100=リスト!$K$2,500,0)</f>
        <v>0</v>
      </c>
      <c r="AT100" s="209">
        <f t="shared" si="5"/>
        <v>0</v>
      </c>
    </row>
    <row r="101" spans="1:46" s="156" customFormat="1" ht="18.75" customHeight="1">
      <c r="A101" s="202">
        <v>95</v>
      </c>
      <c r="B101" s="11"/>
      <c r="C101" s="140"/>
      <c r="D101" s="141"/>
      <c r="E101" s="18"/>
      <c r="F101" s="19"/>
      <c r="G101" s="18"/>
      <c r="H101" s="11"/>
      <c r="I101" s="139"/>
      <c r="J101" s="142">
        <f t="shared" si="4"/>
        <v>123</v>
      </c>
      <c r="K101" s="143"/>
      <c r="L101" s="180"/>
      <c r="M101" s="143"/>
      <c r="N101" s="148"/>
      <c r="O101" s="181"/>
      <c r="P101" s="11"/>
      <c r="Q101" s="40"/>
      <c r="R101" s="16"/>
      <c r="S101" s="16"/>
      <c r="T101" s="147"/>
      <c r="U101" s="147"/>
      <c r="V101" s="147"/>
      <c r="W101" s="147"/>
      <c r="X101" s="147"/>
      <c r="Y101" s="50"/>
      <c r="Z101" s="148"/>
      <c r="AA101" s="149"/>
      <c r="AB101" s="41"/>
      <c r="AC101" s="46"/>
      <c r="AD101" s="50"/>
      <c r="AE101" s="149"/>
      <c r="AF101" s="197"/>
      <c r="AG101" s="153"/>
      <c r="AH101" s="154"/>
      <c r="AI101" s="198"/>
      <c r="AJ101" s="11"/>
      <c r="AK101" s="153"/>
      <c r="AL101" s="206"/>
      <c r="AM101" s="205"/>
      <c r="AO101" s="210">
        <f>IF(P101=リスト!$B$2,12900,IF(P101=リスト!$B$3,4000,IF(P101=リスト!$B$4,3000,IF(P101=リスト!$B$5,2000,IF(P101=リスト!$B$6,1000,0)))))</f>
        <v>0</v>
      </c>
      <c r="AP101" s="209">
        <f>IF(U101=リスト!$E$2,1000,0)</f>
        <v>0</v>
      </c>
      <c r="AQ101" s="209">
        <f>IF(AG101=リスト!$H$2,500,0)</f>
        <v>0</v>
      </c>
      <c r="AR101" s="209">
        <f>IF(AK101=リスト!$J$3,500,IF(AK101=リスト!$J$4,300,IF(AK101=リスト!$J$5,1000,IF(AK101=リスト!$J$3,600,0))))</f>
        <v>0</v>
      </c>
      <c r="AS101" s="209">
        <f>IF(AL101=リスト!$K$2,500,0)</f>
        <v>0</v>
      </c>
      <c r="AT101" s="209">
        <f t="shared" si="5"/>
        <v>0</v>
      </c>
    </row>
    <row r="102" spans="1:46" s="156" customFormat="1" ht="18.75" customHeight="1">
      <c r="A102" s="202">
        <v>96</v>
      </c>
      <c r="B102" s="11"/>
      <c r="C102" s="140"/>
      <c r="D102" s="141"/>
      <c r="E102" s="18"/>
      <c r="F102" s="19"/>
      <c r="G102" s="18"/>
      <c r="H102" s="11"/>
      <c r="I102" s="139"/>
      <c r="J102" s="142">
        <f t="shared" si="4"/>
        <v>123</v>
      </c>
      <c r="K102" s="143"/>
      <c r="L102" s="180"/>
      <c r="M102" s="143"/>
      <c r="N102" s="200"/>
      <c r="O102" s="201"/>
      <c r="P102" s="11"/>
      <c r="Q102" s="40"/>
      <c r="R102" s="16"/>
      <c r="S102" s="16"/>
      <c r="T102" s="147"/>
      <c r="U102" s="147"/>
      <c r="V102" s="147"/>
      <c r="W102" s="147"/>
      <c r="X102" s="147"/>
      <c r="Y102" s="50"/>
      <c r="Z102" s="148"/>
      <c r="AA102" s="149"/>
      <c r="AB102" s="41"/>
      <c r="AC102" s="46"/>
      <c r="AD102" s="50"/>
      <c r="AE102" s="149"/>
      <c r="AF102" s="197"/>
      <c r="AG102" s="153"/>
      <c r="AH102" s="154"/>
      <c r="AI102" s="198"/>
      <c r="AJ102" s="11"/>
      <c r="AK102" s="153"/>
      <c r="AL102" s="206"/>
      <c r="AM102" s="205"/>
      <c r="AO102" s="210">
        <f>IF(P102=リスト!$B$2,12900,IF(P102=リスト!$B$3,4000,IF(P102=リスト!$B$4,3000,IF(P102=リスト!$B$5,2000,IF(P102=リスト!$B$6,1000,0)))))</f>
        <v>0</v>
      </c>
      <c r="AP102" s="209">
        <f>IF(U102=リスト!$E$2,1000,0)</f>
        <v>0</v>
      </c>
      <c r="AQ102" s="209">
        <f>IF(AG102=リスト!$H$2,500,0)</f>
        <v>0</v>
      </c>
      <c r="AR102" s="209">
        <f>IF(AK102=リスト!$J$3,500,IF(AK102=リスト!$J$4,300,IF(AK102=リスト!$J$5,1000,IF(AK102=リスト!$J$3,600,0))))</f>
        <v>0</v>
      </c>
      <c r="AS102" s="209">
        <f>IF(AL102=リスト!$K$2,500,0)</f>
        <v>0</v>
      </c>
      <c r="AT102" s="209">
        <f t="shared" si="5"/>
        <v>0</v>
      </c>
    </row>
    <row r="103" spans="1:46" s="156" customFormat="1" ht="18.75" customHeight="1">
      <c r="A103" s="202">
        <v>97</v>
      </c>
      <c r="B103" s="11"/>
      <c r="C103" s="140"/>
      <c r="D103" s="141"/>
      <c r="E103" s="18"/>
      <c r="F103" s="19"/>
      <c r="G103" s="18"/>
      <c r="H103" s="11"/>
      <c r="I103" s="139"/>
      <c r="J103" s="142">
        <f t="shared" si="4"/>
        <v>123</v>
      </c>
      <c r="K103" s="143"/>
      <c r="L103" s="180"/>
      <c r="M103" s="143"/>
      <c r="N103" s="148"/>
      <c r="O103" s="181"/>
      <c r="P103" s="11"/>
      <c r="Q103" s="40"/>
      <c r="R103" s="16"/>
      <c r="S103" s="16"/>
      <c r="T103" s="147"/>
      <c r="U103" s="147"/>
      <c r="V103" s="147"/>
      <c r="W103" s="147"/>
      <c r="X103" s="147"/>
      <c r="Y103" s="50"/>
      <c r="Z103" s="148"/>
      <c r="AA103" s="149"/>
      <c r="AB103" s="41"/>
      <c r="AC103" s="46"/>
      <c r="AD103" s="50"/>
      <c r="AE103" s="149"/>
      <c r="AF103" s="197"/>
      <c r="AG103" s="153"/>
      <c r="AH103" s="154"/>
      <c r="AI103" s="198"/>
      <c r="AJ103" s="11"/>
      <c r="AK103" s="153"/>
      <c r="AL103" s="206"/>
      <c r="AM103" s="205"/>
      <c r="AO103" s="210">
        <f>IF(P103=リスト!$B$2,12900,IF(P103=リスト!$B$3,4000,IF(P103=リスト!$B$4,3000,IF(P103=リスト!$B$5,2000,IF(P103=リスト!$B$6,1000,0)))))</f>
        <v>0</v>
      </c>
      <c r="AP103" s="209">
        <f>IF(U103=リスト!$E$2,1000,0)</f>
        <v>0</v>
      </c>
      <c r="AQ103" s="209">
        <f>IF(AG103=リスト!$H$2,500,0)</f>
        <v>0</v>
      </c>
      <c r="AR103" s="209">
        <f>IF(AK103=リスト!$J$3,500,IF(AK103=リスト!$J$4,300,IF(AK103=リスト!$J$5,1000,IF(AK103=リスト!$J$3,600,0))))</f>
        <v>0</v>
      </c>
      <c r="AS103" s="209">
        <f>IF(AL103=リスト!$K$2,500,0)</f>
        <v>0</v>
      </c>
      <c r="AT103" s="209">
        <f t="shared" si="5"/>
        <v>0</v>
      </c>
    </row>
    <row r="104" spans="1:46" s="156" customFormat="1" ht="18.75" customHeight="1">
      <c r="A104" s="202">
        <v>98</v>
      </c>
      <c r="B104" s="11"/>
      <c r="C104" s="140"/>
      <c r="D104" s="141"/>
      <c r="E104" s="18"/>
      <c r="F104" s="19"/>
      <c r="G104" s="18"/>
      <c r="H104" s="11"/>
      <c r="I104" s="139"/>
      <c r="J104" s="142">
        <f t="shared" si="4"/>
        <v>123</v>
      </c>
      <c r="K104" s="143"/>
      <c r="L104" s="180"/>
      <c r="M104" s="143"/>
      <c r="N104" s="148"/>
      <c r="O104" s="181"/>
      <c r="P104" s="11"/>
      <c r="Q104" s="40"/>
      <c r="R104" s="16"/>
      <c r="S104" s="16"/>
      <c r="T104" s="147"/>
      <c r="U104" s="147"/>
      <c r="V104" s="147"/>
      <c r="W104" s="147"/>
      <c r="X104" s="147"/>
      <c r="Y104" s="50"/>
      <c r="Z104" s="148"/>
      <c r="AA104" s="149"/>
      <c r="AB104" s="41"/>
      <c r="AC104" s="46"/>
      <c r="AD104" s="50"/>
      <c r="AE104" s="149"/>
      <c r="AF104" s="197"/>
      <c r="AG104" s="153"/>
      <c r="AH104" s="154"/>
      <c r="AI104" s="198"/>
      <c r="AJ104" s="11"/>
      <c r="AK104" s="153"/>
      <c r="AL104" s="206"/>
      <c r="AM104" s="205"/>
      <c r="AO104" s="210">
        <f>IF(P104=リスト!$B$2,12900,IF(P104=リスト!$B$3,4000,IF(P104=リスト!$B$4,3000,IF(P104=リスト!$B$5,2000,IF(P104=リスト!$B$6,1000,0)))))</f>
        <v>0</v>
      </c>
      <c r="AP104" s="209">
        <f>IF(U104=リスト!$E$2,1000,0)</f>
        <v>0</v>
      </c>
      <c r="AQ104" s="209">
        <f>IF(AG104=リスト!$H$2,500,0)</f>
        <v>0</v>
      </c>
      <c r="AR104" s="209">
        <f>IF(AK104=リスト!$J$3,500,IF(AK104=リスト!$J$4,300,IF(AK104=リスト!$J$5,1000,IF(AK104=リスト!$J$3,600,0))))</f>
        <v>0</v>
      </c>
      <c r="AS104" s="209">
        <f>IF(AL104=リスト!$K$2,500,0)</f>
        <v>0</v>
      </c>
      <c r="AT104" s="209">
        <f t="shared" si="5"/>
        <v>0</v>
      </c>
    </row>
    <row r="105" spans="1:46" s="156" customFormat="1" ht="18.75" customHeight="1">
      <c r="A105" s="202">
        <v>99</v>
      </c>
      <c r="B105" s="11"/>
      <c r="C105" s="140"/>
      <c r="D105" s="141"/>
      <c r="E105" s="18"/>
      <c r="F105" s="19"/>
      <c r="G105" s="18"/>
      <c r="H105" s="11"/>
      <c r="I105" s="139"/>
      <c r="J105" s="142">
        <f t="shared" si="4"/>
        <v>123</v>
      </c>
      <c r="K105" s="143"/>
      <c r="L105" s="180"/>
      <c r="M105" s="143"/>
      <c r="N105" s="148"/>
      <c r="O105" s="181"/>
      <c r="P105" s="11"/>
      <c r="Q105" s="40"/>
      <c r="R105" s="16"/>
      <c r="S105" s="16"/>
      <c r="T105" s="147"/>
      <c r="U105" s="147"/>
      <c r="V105" s="147"/>
      <c r="W105" s="147"/>
      <c r="X105" s="147"/>
      <c r="Y105" s="50"/>
      <c r="Z105" s="148"/>
      <c r="AA105" s="149"/>
      <c r="AB105" s="41"/>
      <c r="AC105" s="46"/>
      <c r="AD105" s="50"/>
      <c r="AE105" s="149"/>
      <c r="AF105" s="197"/>
      <c r="AG105" s="153"/>
      <c r="AH105" s="154"/>
      <c r="AI105" s="198"/>
      <c r="AJ105" s="11"/>
      <c r="AK105" s="153"/>
      <c r="AL105" s="206"/>
      <c r="AM105" s="205"/>
      <c r="AO105" s="210">
        <f>IF(P105=リスト!$B$2,12900,IF(P105=リスト!$B$3,4000,IF(P105=リスト!$B$4,3000,IF(P105=リスト!$B$5,2000,IF(P105=リスト!$B$6,1000,0)))))</f>
        <v>0</v>
      </c>
      <c r="AP105" s="209">
        <f>IF(U105=リスト!$E$2,1000,0)</f>
        <v>0</v>
      </c>
      <c r="AQ105" s="209">
        <f>IF(AG105=リスト!$H$2,500,0)</f>
        <v>0</v>
      </c>
      <c r="AR105" s="209">
        <f>IF(AK105=リスト!$J$3,500,IF(AK105=リスト!$J$4,300,IF(AK105=リスト!$J$5,1000,IF(AK105=リスト!$J$3,600,0))))</f>
        <v>0</v>
      </c>
      <c r="AS105" s="209">
        <f>IF(AL105=リスト!$K$2,500,0)</f>
        <v>0</v>
      </c>
      <c r="AT105" s="209">
        <f t="shared" si="5"/>
        <v>0</v>
      </c>
    </row>
    <row r="106" spans="1:46" s="156" customFormat="1" ht="18.75" customHeight="1">
      <c r="A106" s="202">
        <v>100</v>
      </c>
      <c r="B106" s="11"/>
      <c r="C106" s="140"/>
      <c r="D106" s="141"/>
      <c r="E106" s="18"/>
      <c r="F106" s="19"/>
      <c r="G106" s="18"/>
      <c r="H106" s="11"/>
      <c r="I106" s="139"/>
      <c r="J106" s="142">
        <f t="shared" si="4"/>
        <v>123</v>
      </c>
      <c r="K106" s="143"/>
      <c r="L106" s="180"/>
      <c r="M106" s="143"/>
      <c r="N106" s="148"/>
      <c r="O106" s="181"/>
      <c r="P106" s="11"/>
      <c r="Q106" s="40"/>
      <c r="R106" s="16"/>
      <c r="S106" s="16"/>
      <c r="T106" s="147"/>
      <c r="U106" s="147"/>
      <c r="V106" s="147"/>
      <c r="W106" s="147"/>
      <c r="X106" s="147"/>
      <c r="Y106" s="50"/>
      <c r="Z106" s="148"/>
      <c r="AA106" s="149"/>
      <c r="AB106" s="41"/>
      <c r="AC106" s="46"/>
      <c r="AD106" s="50"/>
      <c r="AE106" s="149"/>
      <c r="AF106" s="197"/>
      <c r="AG106" s="153"/>
      <c r="AH106" s="154"/>
      <c r="AI106" s="198"/>
      <c r="AJ106" s="11"/>
      <c r="AK106" s="153"/>
      <c r="AL106" s="206"/>
      <c r="AM106" s="205"/>
      <c r="AO106" s="210">
        <f>IF(P106=リスト!$B$2,12900,IF(P106=リスト!$B$3,4000,IF(P106=リスト!$B$4,3000,IF(P106=リスト!$B$5,2000,IF(P106=リスト!$B$6,1000,0)))))</f>
        <v>0</v>
      </c>
      <c r="AP106" s="209">
        <f>IF(U106=リスト!$E$2,1000,0)</f>
        <v>0</v>
      </c>
      <c r="AQ106" s="209">
        <f>IF(AG106=リスト!$H$2,500,0)</f>
        <v>0</v>
      </c>
      <c r="AR106" s="209">
        <f>IF(AK106=リスト!$J$3,500,IF(AK106=リスト!$J$4,300,IF(AK106=リスト!$J$5,1000,IF(AK106=リスト!$J$3,600,0))))</f>
        <v>0</v>
      </c>
      <c r="AS106" s="209">
        <f>IF(AL106=リスト!$K$2,500,0)</f>
        <v>0</v>
      </c>
      <c r="AT106" s="209">
        <f t="shared" si="5"/>
        <v>0</v>
      </c>
    </row>
    <row r="107" spans="1:46" s="32" customFormat="1">
      <c r="A107" s="13"/>
      <c r="B107" s="13"/>
      <c r="C107" s="13"/>
      <c r="D107" s="13"/>
      <c r="E107" s="72"/>
      <c r="F107" s="72"/>
      <c r="G107" s="72"/>
      <c r="H107" s="72"/>
      <c r="I107" s="73"/>
      <c r="J107" s="34"/>
      <c r="K107" s="74"/>
      <c r="L107" s="72"/>
      <c r="M107" s="75"/>
      <c r="N107" s="72"/>
      <c r="O107" s="72"/>
      <c r="P107" s="67"/>
      <c r="Q107" s="75"/>
      <c r="R107" s="76"/>
      <c r="S107" s="76"/>
      <c r="T107" s="75"/>
      <c r="U107" s="75"/>
      <c r="V107" s="75"/>
      <c r="W107" s="75"/>
      <c r="X107" s="75"/>
      <c r="Y107" s="72"/>
      <c r="Z107" s="72"/>
      <c r="AA107" s="72"/>
      <c r="AB107" s="77"/>
      <c r="AC107" s="78"/>
      <c r="AD107" s="78"/>
      <c r="AE107" s="72"/>
      <c r="AF107" s="79"/>
      <c r="AG107" s="80"/>
      <c r="AH107" s="75"/>
      <c r="AI107" s="74"/>
      <c r="AJ107" s="13"/>
      <c r="AK107" s="31"/>
      <c r="AL107" s="31"/>
      <c r="AM107" s="31"/>
    </row>
    <row r="108" spans="1:46">
      <c r="AK108" s="80"/>
      <c r="AL108" s="80"/>
      <c r="AM108" s="80"/>
    </row>
  </sheetData>
  <mergeCells count="14">
    <mergeCell ref="D3:G3"/>
    <mergeCell ref="M3:O3"/>
    <mergeCell ref="M4:O4"/>
    <mergeCell ref="B4:B5"/>
    <mergeCell ref="C4:C5"/>
    <mergeCell ref="D4:E4"/>
    <mergeCell ref="F4:G4"/>
    <mergeCell ref="AD3:AG3"/>
    <mergeCell ref="AD4:AF4"/>
    <mergeCell ref="K4:L4"/>
    <mergeCell ref="K3:L3"/>
    <mergeCell ref="AH3:AI3"/>
    <mergeCell ref="X4:AB4"/>
    <mergeCell ref="X3:AB3"/>
  </mergeCells>
  <phoneticPr fontId="1"/>
  <conditionalFormatting sqref="Q6:Q106">
    <cfRule type="expression" dxfId="3" priority="10">
      <formula>NOT($P6="フルマラソン【42.195km】")</formula>
    </cfRule>
  </conditionalFormatting>
  <conditionalFormatting sqref="AG6:AG106">
    <cfRule type="expression" dxfId="2" priority="7">
      <formula>$AD6=""</formula>
    </cfRule>
  </conditionalFormatting>
  <conditionalFormatting sqref="S6:S106">
    <cfRule type="expression" dxfId="1" priority="6">
      <formula>NOT($P6="フルマラソン【42.195km】")</formula>
    </cfRule>
  </conditionalFormatting>
  <conditionalFormatting sqref="AM6:AM106">
    <cfRule type="expression" dxfId="0" priority="1">
      <formula>IF($AL6="希望する（500円）",TRUE,FALSE )</formula>
    </cfRule>
  </conditionalFormatting>
  <dataValidations count="7">
    <dataValidation type="list" allowBlank="1" showInputMessage="1" showErrorMessage="1" sqref="H6:H106">
      <formula1>"男,女"</formula1>
    </dataValidation>
    <dataValidation type="textLength" allowBlank="1" showInputMessage="1" showErrorMessage="1" sqref="AC6:AC106">
      <formula1>1</formula1>
      <formula2>15</formula2>
    </dataValidation>
    <dataValidation type="list" allowBlank="1" showInputMessage="1" showErrorMessage="1" sqref="AH6:AH106">
      <formula1>"伴走者を伴って参加【伴走者確定済】,伴走者を伴って参加【伴走者未定】,伴走者なし"</formula1>
    </dataValidation>
    <dataValidation type="list" allowBlank="1" showInputMessage="1" showErrorMessage="1" sqref="Q6">
      <formula1>"Sサイズ,Mサイズ,Lサイズ,Oサイズ,XOサイズ,2XOサイズ,3XOサイズ,不要（写真データ贈呈）"</formula1>
    </dataValidation>
    <dataValidation type="time" allowBlank="1" showInputMessage="1" showErrorMessage="1" sqref="R6:S106">
      <formula1>0</formula1>
      <formula2>0.291666666666667</formula2>
    </dataValidation>
    <dataValidation type="list" allowBlank="1" showInputMessage="1" showErrorMessage="1" sqref="Q7:Q106">
      <formula1>"Sサイズ,Mサイズ,Lサイズ,Oサイズ,XOサイズ,2XOサイズ,3XOサイズ,不要（写真データ贈呈）"</formula1>
    </dataValidation>
    <dataValidation allowBlank="1" showDropDown="1" showInputMessage="1" showErrorMessage="1" sqref="AM6:AM106 AO6:AT106"/>
  </dataValidations>
  <printOptions horizontalCentered="1"/>
  <pageMargins left="0.51181102362204722" right="0.11811023622047245" top="0.74803149606299213" bottom="0.74803149606299213" header="0.31496062992125984" footer="0.31496062992125984"/>
  <pageSetup paperSize="8" scale="37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リスト!$E$2:$E$3</xm:f>
          </x14:formula1>
          <xm:sqref>U6:U106</xm:sqref>
        </x14:dataValidation>
        <x14:dataValidation type="list" allowBlank="1" showInputMessage="1" showErrorMessage="1">
          <x14:formula1>
            <xm:f>リスト!$D$2:$D$14</xm:f>
          </x14:formula1>
          <xm:sqref>T6:T106</xm:sqref>
        </x14:dataValidation>
        <x14:dataValidation type="list" allowBlank="1" showInputMessage="1" showErrorMessage="1">
          <x14:formula1>
            <xm:f>リスト!$B$2:$B$4</xm:f>
          </x14:formula1>
          <xm:sqref>P6</xm:sqref>
        </x14:dataValidation>
        <x14:dataValidation type="list" allowBlank="1" showInputMessage="1" showErrorMessage="1">
          <x14:formula1>
            <xm:f>リスト!$G$2:$G$8</xm:f>
          </x14:formula1>
          <xm:sqref>W6:W106</xm:sqref>
        </x14:dataValidation>
        <x14:dataValidation type="list" allowBlank="1" showInputMessage="1" showErrorMessage="1">
          <x14:formula1>
            <xm:f>リスト!$F$2:$F$5</xm:f>
          </x14:formula1>
          <xm:sqref>V6:V106</xm:sqref>
        </x14:dataValidation>
        <x14:dataValidation type="list" allowBlank="1" showInputMessage="1" showErrorMessage="1">
          <x14:formula1>
            <xm:f>リスト!$H$2:$H$3</xm:f>
          </x14:formula1>
          <xm:sqref>AG6:AG106</xm:sqref>
        </x14:dataValidation>
        <x14:dataValidation type="list" allowBlank="1" showInputMessage="1" showErrorMessage="1">
          <x14:formula1>
            <xm:f>リスト!$I$2:$I$4</xm:f>
          </x14:formula1>
          <xm:sqref>X6:X106</xm:sqref>
        </x14:dataValidation>
        <x14:dataValidation type="list" allowBlank="1" showInputMessage="1" showErrorMessage="1">
          <x14:formula1>
            <xm:f>リスト!$J$2:$J$6</xm:f>
          </x14:formula1>
          <xm:sqref>AK6:AK106</xm:sqref>
        </x14:dataValidation>
        <x14:dataValidation type="list" allowBlank="1" showInputMessage="1" showErrorMessage="1">
          <x14:formula1>
            <xm:f>リスト!$K$2:$K$3</xm:f>
          </x14:formula1>
          <xm:sqref>AL6:AL106</xm:sqref>
        </x14:dataValidation>
        <x14:dataValidation type="list" allowBlank="1" showInputMessage="1" showErrorMessage="1">
          <x14:formula1>
            <xm:f>リスト!$B$2:$B$6</xm:f>
          </x14:formula1>
          <xm:sqref>P7:P106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C47" sqref="C47"/>
    </sheetView>
  </sheetViews>
  <sheetFormatPr defaultRowHeight="13.5"/>
  <cols>
    <col min="2" max="2" width="21.25" customWidth="1"/>
    <col min="3" max="3" width="20.625" bestFit="1" customWidth="1"/>
    <col min="5" max="6" width="15.75" customWidth="1"/>
    <col min="7" max="7" width="35.5" customWidth="1"/>
    <col min="8" max="8" width="18.625" customWidth="1"/>
    <col min="9" max="9" width="23.625" customWidth="1"/>
    <col min="10" max="10" width="28.375" customWidth="1"/>
    <col min="11" max="11" width="36.125" customWidth="1"/>
  </cols>
  <sheetData>
    <row r="1" spans="1:11">
      <c r="B1" t="s">
        <v>122</v>
      </c>
      <c r="C1" t="s">
        <v>119</v>
      </c>
    </row>
    <row r="2" spans="1:11">
      <c r="A2">
        <v>1</v>
      </c>
      <c r="B2" s="68" t="s">
        <v>123</v>
      </c>
      <c r="C2" s="68" t="s">
        <v>44</v>
      </c>
      <c r="D2" t="s">
        <v>17</v>
      </c>
      <c r="E2" t="s">
        <v>23</v>
      </c>
      <c r="F2" t="s">
        <v>58</v>
      </c>
      <c r="G2" t="s">
        <v>51</v>
      </c>
      <c r="H2" t="s">
        <v>157</v>
      </c>
      <c r="I2" t="s">
        <v>88</v>
      </c>
      <c r="J2" t="s">
        <v>158</v>
      </c>
      <c r="K2" t="s">
        <v>164</v>
      </c>
    </row>
    <row r="3" spans="1:11">
      <c r="A3">
        <v>2</v>
      </c>
      <c r="B3" s="69" t="s">
        <v>170</v>
      </c>
      <c r="C3" s="69" t="s">
        <v>2</v>
      </c>
      <c r="D3" t="s">
        <v>18</v>
      </c>
      <c r="E3" t="s">
        <v>24</v>
      </c>
      <c r="F3" t="s">
        <v>59</v>
      </c>
      <c r="G3" t="s">
        <v>52</v>
      </c>
      <c r="H3" t="s">
        <v>62</v>
      </c>
      <c r="I3" t="s">
        <v>63</v>
      </c>
      <c r="J3" t="s">
        <v>156</v>
      </c>
      <c r="K3" t="s">
        <v>165</v>
      </c>
    </row>
    <row r="4" spans="1:11">
      <c r="A4">
        <v>3</v>
      </c>
      <c r="B4" s="69" t="s">
        <v>171</v>
      </c>
      <c r="C4" s="69" t="s">
        <v>3</v>
      </c>
      <c r="D4" t="s">
        <v>19</v>
      </c>
      <c r="F4" t="s">
        <v>60</v>
      </c>
      <c r="G4" t="s">
        <v>53</v>
      </c>
      <c r="I4" t="s">
        <v>64</v>
      </c>
      <c r="J4" t="s">
        <v>159</v>
      </c>
    </row>
    <row r="5" spans="1:11">
      <c r="A5">
        <v>4</v>
      </c>
      <c r="B5" s="69" t="s">
        <v>172</v>
      </c>
      <c r="C5" s="69" t="s">
        <v>4</v>
      </c>
      <c r="D5" t="s">
        <v>20</v>
      </c>
      <c r="F5" t="s">
        <v>61</v>
      </c>
      <c r="G5" t="s">
        <v>54</v>
      </c>
      <c r="J5" t="s">
        <v>160</v>
      </c>
    </row>
    <row r="6" spans="1:11">
      <c r="B6" s="69" t="s">
        <v>173</v>
      </c>
      <c r="C6" s="69" t="s">
        <v>148</v>
      </c>
      <c r="D6" t="s">
        <v>21</v>
      </c>
      <c r="G6" t="s">
        <v>55</v>
      </c>
      <c r="J6" t="s">
        <v>161</v>
      </c>
    </row>
    <row r="7" spans="1:11">
      <c r="B7" s="71" t="s">
        <v>121</v>
      </c>
      <c r="C7" s="69" t="s">
        <v>145</v>
      </c>
      <c r="D7" t="s">
        <v>22</v>
      </c>
      <c r="G7" t="s">
        <v>56</v>
      </c>
    </row>
    <row r="8" spans="1:11">
      <c r="C8" s="69" t="s">
        <v>146</v>
      </c>
      <c r="G8" t="s">
        <v>57</v>
      </c>
    </row>
    <row r="9" spans="1:11">
      <c r="C9" s="69" t="s">
        <v>147</v>
      </c>
    </row>
    <row r="10" spans="1:11">
      <c r="C10" s="70" t="s">
        <v>144</v>
      </c>
    </row>
    <row r="11" spans="1:11">
      <c r="C11" t="s">
        <v>120</v>
      </c>
    </row>
    <row r="12" spans="1:11">
      <c r="C12" s="71" t="s">
        <v>121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①2025申込書</vt:lpstr>
      <vt:lpstr>②【別紙】参加者一覧表</vt:lpstr>
      <vt:lpstr>リスト</vt:lpstr>
      <vt:lpstr>①2025申込書!Print_Area</vt:lpstr>
      <vt:lpstr>②【別紙】参加者一覧表!Print_Area</vt:lpstr>
      <vt:lpstr>フルマラソン【42.195km】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道明　里紗</dc:creator>
  <cp:lastModifiedBy>admin</cp:lastModifiedBy>
  <cp:lastPrinted>2023-05-22T05:30:09Z</cp:lastPrinted>
  <dcterms:created xsi:type="dcterms:W3CDTF">2025-05-23T05:07:42Z</dcterms:created>
  <dcterms:modified xsi:type="dcterms:W3CDTF">2025-05-28T02:25:26Z</dcterms:modified>
</cp:coreProperties>
</file>